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.ferguson\Desktop\"/>
    </mc:Choice>
  </mc:AlternateContent>
  <xr:revisionPtr revIDLastSave="0" documentId="13_ncr:1_{B5D40AC4-1F02-49F6-96B5-ECD6478AF8EA}" xr6:coauthVersionLast="47" xr6:coauthVersionMax="47" xr10:uidLastSave="{00000000-0000-0000-0000-000000000000}"/>
  <bookViews>
    <workbookView xWindow="-120" yWindow="-120" windowWidth="29040" windowHeight="15720" xr2:uid="{53C6EBE7-B980-4FBC-B385-9583EF91655B}"/>
  </bookViews>
  <sheets>
    <sheet name="Cover Sheet (Inv. 1-15)" sheetId="1" r:id="rId1"/>
    <sheet name="Tasks (Inv. 1-15)" sheetId="5" r:id="rId2"/>
    <sheet name="Expenditures" sheetId="4" r:id="rId3"/>
    <sheet name="Match" sheetId="9" r:id="rId4"/>
    <sheet name="Mileage Form" sheetId="2" r:id="rId5"/>
    <sheet name="Per Diem" sheetId="3" r:id="rId6"/>
    <sheet name="Personnel Time Log" sheetId="13" r:id="rId7"/>
    <sheet name="Cover Sheet (Inv. 16-30)" sheetId="12" r:id="rId8"/>
    <sheet name="Tasks (Inv. 16-30)" sheetId="11" r:id="rId9"/>
    <sheet name="Sheet1" sheetId="7" state="hidden" r:id="rId10"/>
  </sheets>
  <definedNames>
    <definedName name="_xlnm.Print_Area" localSheetId="4">'Mileage Form'!$A$2:$I$30</definedName>
    <definedName name="_xlnm.Print_Area" localSheetId="5">'Per Diem'!$A$2:$H$31</definedName>
    <definedName name="_xlnm.Print_Area" localSheetId="6">'Personnel Time Log'!$A$2:$G$30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9" l="1"/>
  <c r="P9" i="9"/>
  <c r="O9" i="9"/>
  <c r="C4" i="4"/>
  <c r="D4" i="4"/>
  <c r="E4" i="4"/>
  <c r="F4" i="4"/>
  <c r="G4" i="4"/>
  <c r="H4" i="4"/>
  <c r="I4" i="4"/>
  <c r="J4" i="4"/>
  <c r="C5" i="4"/>
  <c r="D5" i="4"/>
  <c r="E5" i="4"/>
  <c r="C11" i="1" s="1" a="1"/>
  <c r="C11" i="1" s="1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E7" i="4"/>
  <c r="C13" i="1" s="1" a="1"/>
  <c r="C13" i="1" s="1"/>
  <c r="F7" i="4"/>
  <c r="G7" i="4"/>
  <c r="H7" i="4"/>
  <c r="I7" i="4"/>
  <c r="J7" i="4"/>
  <c r="C8" i="4"/>
  <c r="D8" i="4"/>
  <c r="E8" i="4"/>
  <c r="C14" i="1" s="1" a="1"/>
  <c r="C14" i="1" s="1"/>
  <c r="F8" i="4"/>
  <c r="G8" i="4"/>
  <c r="H8" i="4"/>
  <c r="I8" i="4"/>
  <c r="J8" i="4"/>
  <c r="C9" i="4"/>
  <c r="D9" i="4"/>
  <c r="E9" i="4"/>
  <c r="C15" i="1" s="1" a="1"/>
  <c r="C15" i="1" s="1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K4" i="4"/>
  <c r="L4" i="4"/>
  <c r="M4" i="4"/>
  <c r="N4" i="4"/>
  <c r="O4" i="4"/>
  <c r="P4" i="4"/>
  <c r="Q4" i="4"/>
  <c r="R4" i="4"/>
  <c r="C10" i="12" s="1" a="1"/>
  <c r="C10" i="12" s="1"/>
  <c r="S4" i="4"/>
  <c r="T4" i="4"/>
  <c r="K5" i="4"/>
  <c r="L5" i="4"/>
  <c r="M5" i="4"/>
  <c r="N5" i="4"/>
  <c r="O5" i="4"/>
  <c r="P5" i="4"/>
  <c r="Q5" i="4"/>
  <c r="R5" i="4"/>
  <c r="C11" i="12" s="1" a="1"/>
  <c r="C11" i="12" s="1"/>
  <c r="S5" i="4"/>
  <c r="T5" i="4"/>
  <c r="K6" i="4"/>
  <c r="L6" i="4"/>
  <c r="M6" i="4"/>
  <c r="N6" i="4"/>
  <c r="O6" i="4"/>
  <c r="P6" i="4"/>
  <c r="Q6" i="4"/>
  <c r="R6" i="4"/>
  <c r="C12" i="12" s="1" a="1"/>
  <c r="C12" i="12" s="1"/>
  <c r="S6" i="4"/>
  <c r="T6" i="4"/>
  <c r="K7" i="4"/>
  <c r="L7" i="4"/>
  <c r="M7" i="4"/>
  <c r="N7" i="4"/>
  <c r="O7" i="4"/>
  <c r="P7" i="4"/>
  <c r="Q7" i="4"/>
  <c r="R7" i="4"/>
  <c r="C13" i="12" s="1" a="1"/>
  <c r="C13" i="12" s="1"/>
  <c r="S7" i="4"/>
  <c r="T7" i="4"/>
  <c r="K8" i="4"/>
  <c r="L8" i="4"/>
  <c r="M8" i="4"/>
  <c r="N8" i="4"/>
  <c r="O8" i="4"/>
  <c r="P8" i="4"/>
  <c r="Q8" i="4"/>
  <c r="R8" i="4"/>
  <c r="C14" i="12" s="1" a="1"/>
  <c r="C14" i="12" s="1"/>
  <c r="S8" i="4"/>
  <c r="T8" i="4"/>
  <c r="K9" i="4"/>
  <c r="L9" i="4"/>
  <c r="M9" i="4"/>
  <c r="N9" i="4"/>
  <c r="O9" i="4"/>
  <c r="P9" i="4"/>
  <c r="Q9" i="4"/>
  <c r="R9" i="4"/>
  <c r="C15" i="12" s="1" a="1"/>
  <c r="C15" i="12" s="1"/>
  <c r="S9" i="4"/>
  <c r="T9" i="4"/>
  <c r="K10" i="4"/>
  <c r="L10" i="4"/>
  <c r="M10" i="4"/>
  <c r="N10" i="4"/>
  <c r="O10" i="4"/>
  <c r="P10" i="4"/>
  <c r="Q10" i="4"/>
  <c r="R10" i="4"/>
  <c r="C16" i="12" s="1" a="1"/>
  <c r="C16" i="12" s="1"/>
  <c r="S10" i="4"/>
  <c r="T10" i="4"/>
  <c r="U4" i="4"/>
  <c r="V4" i="4"/>
  <c r="W4" i="4"/>
  <c r="X4" i="4"/>
  <c r="Y4" i="4"/>
  <c r="Z4" i="4"/>
  <c r="AA4" i="4"/>
  <c r="AB4" i="4"/>
  <c r="AC4" i="4"/>
  <c r="AD4" i="4"/>
  <c r="AE4" i="4"/>
  <c r="AF4" i="4"/>
  <c r="U5" i="4"/>
  <c r="V5" i="4"/>
  <c r="W5" i="4"/>
  <c r="X5" i="4"/>
  <c r="Y5" i="4"/>
  <c r="Z5" i="4"/>
  <c r="AA5" i="4"/>
  <c r="AB5" i="4"/>
  <c r="AC5" i="4"/>
  <c r="AD5" i="4"/>
  <c r="AE5" i="4"/>
  <c r="AF5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C70" i="5" a="1"/>
  <c r="C70" i="5" s="1"/>
  <c r="C3" i="5" a="1"/>
  <c r="C3" i="5" s="1"/>
  <c r="C4" i="5" a="1"/>
  <c r="C4" i="5" s="1"/>
  <c r="E6" i="3"/>
  <c r="G6" i="3" s="1"/>
  <c r="E7" i="3"/>
  <c r="G7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E29" i="3"/>
  <c r="G29" i="3" s="1"/>
  <c r="E5" i="3"/>
  <c r="G5" i="3" s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5" i="13"/>
  <c r="C17" i="5" a="1"/>
  <c r="C17" i="5" s="1"/>
  <c r="C16" i="5" a="1"/>
  <c r="C16" i="5"/>
  <c r="C12" i="5" a="1"/>
  <c r="C12" i="5" s="1"/>
  <c r="C15" i="5" a="1"/>
  <c r="C15" i="5" s="1"/>
  <c r="C14" i="5" a="1"/>
  <c r="C14" i="5" s="1"/>
  <c r="C13" i="5" a="1"/>
  <c r="C13" i="5" s="1"/>
  <c r="C11" i="5" a="1"/>
  <c r="C11" i="5" s="1"/>
  <c r="G46" i="11"/>
  <c r="G28" i="11"/>
  <c r="G24" i="11"/>
  <c r="D55" i="11"/>
  <c r="D53" i="11"/>
  <c r="F62" i="5" a="1"/>
  <c r="F62" i="5" s="1"/>
  <c r="C6" i="11" a="1"/>
  <c r="C6" i="11"/>
  <c r="F7" i="5" a="1"/>
  <c r="F7" i="5"/>
  <c r="B8" i="4"/>
  <c r="B14" i="1" s="1"/>
  <c r="B10" i="4"/>
  <c r="B16" i="1" s="1"/>
  <c r="B9" i="4"/>
  <c r="B15" i="12" s="1"/>
  <c r="B7" i="4"/>
  <c r="B13" i="1" s="1"/>
  <c r="B6" i="4"/>
  <c r="B12" i="12" s="1"/>
  <c r="B5" i="4"/>
  <c r="B11" i="12" s="1"/>
  <c r="B4" i="4"/>
  <c r="B10" i="1" s="1"/>
  <c r="G28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5" i="2"/>
  <c r="C26" i="12" a="1"/>
  <c r="C26" i="12" s="1"/>
  <c r="C25" i="12" a="1"/>
  <c r="C25" i="12" s="1"/>
  <c r="C24" i="12" a="1"/>
  <c r="C24" i="12" s="1"/>
  <c r="C23" i="12" a="1"/>
  <c r="C23" i="12" s="1"/>
  <c r="C22" i="12" a="1"/>
  <c r="C22" i="12" s="1"/>
  <c r="C21" i="12" a="1"/>
  <c r="C21" i="12" s="1"/>
  <c r="B26" i="12"/>
  <c r="B25" i="12"/>
  <c r="B24" i="12"/>
  <c r="B23" i="12"/>
  <c r="B22" i="12"/>
  <c r="B21" i="12"/>
  <c r="D79" i="5"/>
  <c r="D53" i="5"/>
  <c r="G45" i="5"/>
  <c r="O3" i="9"/>
  <c r="P3" i="9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B26" i="1"/>
  <c r="B25" i="1"/>
  <c r="B24" i="1"/>
  <c r="B23" i="1"/>
  <c r="B22" i="1"/>
  <c r="B21" i="1"/>
  <c r="O8" i="9"/>
  <c r="D26" i="1" s="1"/>
  <c r="P8" i="9"/>
  <c r="O7" i="9"/>
  <c r="D25" i="1" s="1"/>
  <c r="O6" i="9"/>
  <c r="P6" i="9" s="1"/>
  <c r="O5" i="9"/>
  <c r="P5" i="9" s="1"/>
  <c r="O4" i="9"/>
  <c r="D22" i="1" s="1"/>
  <c r="B11" i="9"/>
  <c r="C31" i="9"/>
  <c r="D31" i="9"/>
  <c r="E31" i="9"/>
  <c r="F31" i="9"/>
  <c r="G31" i="9"/>
  <c r="H31" i="9"/>
  <c r="I31" i="9"/>
  <c r="J31" i="9"/>
  <c r="K31" i="9"/>
  <c r="B31" i="9"/>
  <c r="C21" i="9"/>
  <c r="D21" i="9"/>
  <c r="E21" i="9"/>
  <c r="F21" i="9"/>
  <c r="G21" i="9"/>
  <c r="H21" i="9"/>
  <c r="I21" i="9"/>
  <c r="J21" i="9"/>
  <c r="K21" i="9"/>
  <c r="B21" i="9"/>
  <c r="C11" i="9"/>
  <c r="D11" i="9"/>
  <c r="E11" i="9"/>
  <c r="F11" i="9"/>
  <c r="G11" i="9"/>
  <c r="H11" i="9"/>
  <c r="I11" i="9"/>
  <c r="J11" i="9"/>
  <c r="K11" i="9"/>
  <c r="C82" i="11" a="1"/>
  <c r="C82" i="11" s="1"/>
  <c r="C81" i="11" a="1"/>
  <c r="C81" i="11"/>
  <c r="C80" i="11" a="1"/>
  <c r="C80" i="11"/>
  <c r="C79" i="11" a="1"/>
  <c r="C79" i="11" s="1"/>
  <c r="C78" i="11" a="1"/>
  <c r="C78" i="11" s="1"/>
  <c r="C77" i="11" a="1"/>
  <c r="C77" i="11"/>
  <c r="C76" i="11" a="1"/>
  <c r="C76" i="11" s="1"/>
  <c r="F74" i="11" a="1"/>
  <c r="F74" i="11"/>
  <c r="F73" i="11" a="1"/>
  <c r="F73" i="11" s="1"/>
  <c r="F72" i="11" a="1"/>
  <c r="F72" i="11" s="1"/>
  <c r="F71" i="11" a="1"/>
  <c r="F71" i="11" s="1"/>
  <c r="F70" i="11" a="1"/>
  <c r="F70" i="11"/>
  <c r="F69" i="11" a="1"/>
  <c r="F69" i="11"/>
  <c r="F68" i="11" a="1"/>
  <c r="F68" i="11"/>
  <c r="C74" i="11" a="1"/>
  <c r="C74" i="11" s="1"/>
  <c r="C73" i="11" a="1"/>
  <c r="C73" i="11" s="1"/>
  <c r="C72" i="11" a="1"/>
  <c r="C72" i="11" s="1"/>
  <c r="C71" i="11" a="1"/>
  <c r="C71" i="11" s="1"/>
  <c r="C70" i="11" a="1"/>
  <c r="C70" i="11" s="1"/>
  <c r="C69" i="11" a="1"/>
  <c r="C69" i="11"/>
  <c r="C68" i="11" a="1"/>
  <c r="C68" i="11" s="1"/>
  <c r="F65" i="11" a="1"/>
  <c r="F65" i="11"/>
  <c r="F64" i="11" a="1"/>
  <c r="F64" i="11"/>
  <c r="F63" i="11" a="1"/>
  <c r="F63" i="11" s="1"/>
  <c r="F62" i="11" a="1"/>
  <c r="F62" i="11"/>
  <c r="F61" i="11" a="1"/>
  <c r="F61" i="11" s="1"/>
  <c r="F60" i="11" a="1"/>
  <c r="F60" i="11"/>
  <c r="F59" i="11" a="1"/>
  <c r="F59" i="11" s="1"/>
  <c r="C65" i="11" a="1"/>
  <c r="C65" i="11"/>
  <c r="C64" i="11" a="1"/>
  <c r="C64" i="11"/>
  <c r="C63" i="11" a="1"/>
  <c r="C63" i="11" s="1"/>
  <c r="C62" i="11" a="1"/>
  <c r="C62" i="11" s="1"/>
  <c r="C61" i="11" a="1"/>
  <c r="C61" i="11" s="1"/>
  <c r="C60" i="11" a="1"/>
  <c r="C60" i="11"/>
  <c r="C59" i="11" a="1"/>
  <c r="C59" i="11"/>
  <c r="F57" i="11" a="1"/>
  <c r="F57" i="11" s="1"/>
  <c r="F56" i="11" a="1"/>
  <c r="F56" i="11"/>
  <c r="F55" i="11" a="1"/>
  <c r="F55" i="11" s="1"/>
  <c r="F54" i="11" a="1"/>
  <c r="F54" i="11" s="1"/>
  <c r="F53" i="11" a="1"/>
  <c r="F53" i="11"/>
  <c r="F52" i="11" a="1"/>
  <c r="F52" i="11" s="1"/>
  <c r="F51" i="11" a="1"/>
  <c r="F51" i="11"/>
  <c r="C57" i="11" a="1"/>
  <c r="C57" i="11" s="1"/>
  <c r="C56" i="11" a="1"/>
  <c r="C56" i="11"/>
  <c r="C55" i="11" a="1"/>
  <c r="C55" i="11" s="1"/>
  <c r="C54" i="11" a="1"/>
  <c r="C54" i="11" s="1"/>
  <c r="C53" i="11" a="1"/>
  <c r="C53" i="11" s="1"/>
  <c r="C52" i="11" a="1"/>
  <c r="C52" i="11"/>
  <c r="C51" i="11" a="1"/>
  <c r="C51" i="11"/>
  <c r="F49" i="11" a="1"/>
  <c r="F49" i="11" s="1"/>
  <c r="F48" i="11" a="1"/>
  <c r="F48" i="11" s="1"/>
  <c r="F47" i="11" a="1"/>
  <c r="F47" i="11"/>
  <c r="F46" i="11" a="1"/>
  <c r="F46" i="11" s="1"/>
  <c r="F45" i="11" a="1"/>
  <c r="F45" i="11"/>
  <c r="F44" i="11" a="1"/>
  <c r="F44" i="11"/>
  <c r="F43" i="11" a="1"/>
  <c r="F43" i="11" s="1"/>
  <c r="C49" i="11" a="1"/>
  <c r="C49" i="11" s="1"/>
  <c r="C48" i="11" a="1"/>
  <c r="C48" i="11"/>
  <c r="C47" i="11" a="1"/>
  <c r="C47" i="11" s="1"/>
  <c r="C46" i="11" a="1"/>
  <c r="C46" i="11"/>
  <c r="C45" i="11" a="1"/>
  <c r="C45" i="11" s="1"/>
  <c r="C44" i="11" a="1"/>
  <c r="C44" i="11"/>
  <c r="C43" i="11" a="1"/>
  <c r="C43" i="11"/>
  <c r="F41" i="11" a="1"/>
  <c r="F41" i="11"/>
  <c r="F40" i="11" a="1"/>
  <c r="F40" i="11" s="1"/>
  <c r="F39" i="11" a="1"/>
  <c r="F39" i="11" s="1"/>
  <c r="F38" i="11" a="1"/>
  <c r="F38" i="11"/>
  <c r="F37" i="11" a="1"/>
  <c r="F37" i="11" s="1"/>
  <c r="F36" i="11" a="1"/>
  <c r="F36" i="11" s="1"/>
  <c r="F35" i="11" a="1"/>
  <c r="F35" i="11"/>
  <c r="C41" i="11" a="1"/>
  <c r="C41" i="11"/>
  <c r="C40" i="11" a="1"/>
  <c r="C40" i="11"/>
  <c r="C39" i="11" a="1"/>
  <c r="C39" i="11"/>
  <c r="C38" i="11" a="1"/>
  <c r="C38" i="11" s="1"/>
  <c r="C37" i="11" a="1"/>
  <c r="C37" i="11"/>
  <c r="C36" i="11" a="1"/>
  <c r="C36" i="11"/>
  <c r="C35" i="11" a="1"/>
  <c r="C35" i="11" s="1"/>
  <c r="F33" i="11" a="1"/>
  <c r="F33" i="11" s="1"/>
  <c r="F32" i="11" a="1"/>
  <c r="F32" i="11"/>
  <c r="F31" i="11" a="1"/>
  <c r="F31" i="11"/>
  <c r="F30" i="11" a="1"/>
  <c r="F30" i="11"/>
  <c r="F29" i="11" a="1"/>
  <c r="F29" i="11" s="1"/>
  <c r="F28" i="11" a="1"/>
  <c r="F28" i="11" s="1"/>
  <c r="F27" i="11" a="1"/>
  <c r="F27" i="11"/>
  <c r="C33" i="11" a="1"/>
  <c r="C33" i="11" s="1"/>
  <c r="C32" i="11" a="1"/>
  <c r="C32" i="11"/>
  <c r="C31" i="11" a="1"/>
  <c r="C31" i="11" s="1"/>
  <c r="C30" i="11" a="1"/>
  <c r="C30" i="11"/>
  <c r="C29" i="11" a="1"/>
  <c r="C29" i="11"/>
  <c r="C28" i="11" a="1"/>
  <c r="C28" i="11" s="1"/>
  <c r="C27" i="11" a="1"/>
  <c r="C27" i="11" s="1"/>
  <c r="F25" i="11" a="1"/>
  <c r="F25" i="11" s="1"/>
  <c r="F24" i="11" a="1"/>
  <c r="F24" i="11" s="1"/>
  <c r="F23" i="11" a="1"/>
  <c r="F23" i="11" s="1"/>
  <c r="F22" i="11" a="1"/>
  <c r="F22" i="11"/>
  <c r="F21" i="11" a="1"/>
  <c r="F21" i="11" s="1"/>
  <c r="F20" i="11" a="1"/>
  <c r="F20" i="11"/>
  <c r="F19" i="11" a="1"/>
  <c r="F19" i="11" s="1"/>
  <c r="C25" i="11" a="1"/>
  <c r="C25" i="11"/>
  <c r="C24" i="11" a="1"/>
  <c r="C24" i="11" s="1"/>
  <c r="C23" i="11" a="1"/>
  <c r="C23" i="11" s="1"/>
  <c r="C22" i="11" a="1"/>
  <c r="C22" i="11" s="1"/>
  <c r="C21" i="11" a="1"/>
  <c r="C21" i="11" s="1"/>
  <c r="C20" i="11" a="1"/>
  <c r="C20" i="11"/>
  <c r="C19" i="11" a="1"/>
  <c r="C19" i="11" s="1"/>
  <c r="F17" i="11" a="1"/>
  <c r="F17" i="11" s="1"/>
  <c r="F16" i="11" a="1"/>
  <c r="F16" i="11"/>
  <c r="F15" i="11" a="1"/>
  <c r="F15" i="11"/>
  <c r="F14" i="11" a="1"/>
  <c r="F14" i="11" s="1"/>
  <c r="F13" i="11" a="1"/>
  <c r="F13" i="11"/>
  <c r="F12" i="11" a="1"/>
  <c r="F12" i="11" s="1"/>
  <c r="F11" i="11" a="1"/>
  <c r="F11" i="11" s="1"/>
  <c r="C17" i="11" a="1"/>
  <c r="C17" i="11"/>
  <c r="C16" i="11" a="1"/>
  <c r="C16" i="11" s="1"/>
  <c r="C15" i="11" a="1"/>
  <c r="C15" i="11"/>
  <c r="C14" i="11" a="1"/>
  <c r="C14" i="11"/>
  <c r="C13" i="11" a="1"/>
  <c r="C13" i="11" s="1"/>
  <c r="C12" i="11" a="1"/>
  <c r="C12" i="11"/>
  <c r="C11" i="11" a="1"/>
  <c r="C11" i="11"/>
  <c r="F9" i="11" a="1"/>
  <c r="F9" i="11" s="1"/>
  <c r="F8" i="11" a="1"/>
  <c r="F8" i="11" s="1"/>
  <c r="F7" i="11" a="1"/>
  <c r="F7" i="11" s="1"/>
  <c r="F6" i="11" a="1"/>
  <c r="F6" i="11" s="1"/>
  <c r="F5" i="11" a="1"/>
  <c r="F5" i="11"/>
  <c r="F4" i="11" a="1"/>
  <c r="F4" i="11" s="1"/>
  <c r="F3" i="11" a="1"/>
  <c r="F3" i="11"/>
  <c r="C9" i="11" a="1"/>
  <c r="C9" i="11"/>
  <c r="C8" i="11" a="1"/>
  <c r="C8" i="11"/>
  <c r="C7" i="11" a="1"/>
  <c r="C7" i="11" s="1"/>
  <c r="C5" i="11" a="1"/>
  <c r="C5" i="11" s="1"/>
  <c r="C4" i="11" a="1"/>
  <c r="C4" i="11" s="1"/>
  <c r="C3" i="11" a="1"/>
  <c r="C3" i="11"/>
  <c r="H61" i="4"/>
  <c r="C111" i="4"/>
  <c r="C83" i="5" a="1"/>
  <c r="C83" i="5" s="1"/>
  <c r="C82" i="5" a="1"/>
  <c r="C82" i="5" s="1"/>
  <c r="C81" i="5" a="1"/>
  <c r="C81" i="5"/>
  <c r="C80" i="5" a="1"/>
  <c r="C80" i="5" s="1"/>
  <c r="C79" i="5" a="1"/>
  <c r="C79" i="5" s="1"/>
  <c r="C78" i="5" a="1"/>
  <c r="C78" i="5" s="1"/>
  <c r="C77" i="5" a="1"/>
  <c r="C77" i="5" s="1"/>
  <c r="F75" i="5" a="1"/>
  <c r="F75" i="5" s="1"/>
  <c r="F74" i="5" a="1"/>
  <c r="F74" i="5" s="1"/>
  <c r="F73" i="5" a="1"/>
  <c r="F73" i="5" s="1"/>
  <c r="F72" i="5" a="1"/>
  <c r="F72" i="5" s="1"/>
  <c r="F71" i="5" a="1"/>
  <c r="F71" i="5" s="1"/>
  <c r="F70" i="5" a="1"/>
  <c r="F70" i="5"/>
  <c r="F69" i="5" a="1"/>
  <c r="F69" i="5" s="1"/>
  <c r="C75" i="5" a="1"/>
  <c r="C75" i="5" s="1"/>
  <c r="C74" i="5" a="1"/>
  <c r="C74" i="5" s="1"/>
  <c r="C73" i="5" a="1"/>
  <c r="C73" i="5" s="1"/>
  <c r="C72" i="5" a="1"/>
  <c r="C72" i="5" s="1"/>
  <c r="C71" i="5" a="1"/>
  <c r="C71" i="5" s="1"/>
  <c r="C69" i="5" a="1"/>
  <c r="C69" i="5" s="1"/>
  <c r="F65" i="5" a="1"/>
  <c r="F65" i="5" s="1"/>
  <c r="F64" i="5" a="1"/>
  <c r="F64" i="5" s="1"/>
  <c r="F63" i="5" a="1"/>
  <c r="F63" i="5" s="1"/>
  <c r="F61" i="5" a="1"/>
  <c r="F61" i="5" s="1"/>
  <c r="F60" i="5" a="1"/>
  <c r="F60" i="5"/>
  <c r="F59" i="5" a="1"/>
  <c r="F59" i="5" s="1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AG200" i="4"/>
  <c r="AH200" i="4"/>
  <c r="D82" i="11" s="1"/>
  <c r="AG199" i="4"/>
  <c r="AH199" i="4"/>
  <c r="D82" i="5" s="1"/>
  <c r="AG198" i="4"/>
  <c r="AH198" i="4" s="1"/>
  <c r="D80" i="11" s="1"/>
  <c r="AG197" i="4"/>
  <c r="AH197" i="4" s="1"/>
  <c r="AG196" i="4"/>
  <c r="AH196" i="4"/>
  <c r="D78" i="11" s="1"/>
  <c r="AG195" i="4"/>
  <c r="AH195" i="4" s="1"/>
  <c r="AG194" i="4"/>
  <c r="AH194" i="4"/>
  <c r="D77" i="5" s="1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AG190" i="4"/>
  <c r="AH190" i="4"/>
  <c r="G74" i="11" s="1"/>
  <c r="AG189" i="4"/>
  <c r="AH189" i="4"/>
  <c r="G73" i="11" s="1"/>
  <c r="AG188" i="4"/>
  <c r="AH188" i="4"/>
  <c r="G73" i="5" s="1"/>
  <c r="AG187" i="4"/>
  <c r="AH187" i="4"/>
  <c r="G72" i="5" s="1"/>
  <c r="AG186" i="4"/>
  <c r="AH186" i="4" s="1"/>
  <c r="G71" i="5" s="1"/>
  <c r="AG185" i="4"/>
  <c r="AH185" i="4"/>
  <c r="G69" i="11" s="1"/>
  <c r="AG184" i="4"/>
  <c r="AH184" i="4" s="1"/>
  <c r="G68" i="11" s="1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G180" i="4"/>
  <c r="AH180" i="4" s="1"/>
  <c r="AG179" i="4"/>
  <c r="AH179" i="4" s="1"/>
  <c r="AG178" i="4"/>
  <c r="AH178" i="4"/>
  <c r="D72" i="11" s="1"/>
  <c r="AG177" i="4"/>
  <c r="AH177" i="4" s="1"/>
  <c r="D71" i="11" s="1"/>
  <c r="AG176" i="4"/>
  <c r="AH176" i="4"/>
  <c r="D70" i="11" s="1"/>
  <c r="AG175" i="4"/>
  <c r="AH175" i="4"/>
  <c r="D69" i="11" s="1"/>
  <c r="AG174" i="4"/>
  <c r="AH174" i="4" s="1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G170" i="4"/>
  <c r="AH170" i="4"/>
  <c r="G65" i="5" s="1"/>
  <c r="AG169" i="4"/>
  <c r="AH169" i="4"/>
  <c r="G64" i="5" s="1"/>
  <c r="AG168" i="4"/>
  <c r="AH168" i="4" s="1"/>
  <c r="AG167" i="4"/>
  <c r="AH167" i="4"/>
  <c r="G62" i="5" s="1"/>
  <c r="AG166" i="4"/>
  <c r="AH166" i="4"/>
  <c r="G61" i="5" s="1"/>
  <c r="AG165" i="4"/>
  <c r="AH165" i="4"/>
  <c r="G60" i="5" s="1"/>
  <c r="AG164" i="4"/>
  <c r="AH164" i="4"/>
  <c r="G59" i="11" s="1"/>
  <c r="C65" i="5" a="1"/>
  <c r="C65" i="5" s="1"/>
  <c r="C64" i="5" a="1"/>
  <c r="C64" i="5"/>
  <c r="C63" i="5" a="1"/>
  <c r="C63" i="5"/>
  <c r="C62" i="5" a="1"/>
  <c r="C62" i="5"/>
  <c r="C61" i="5" a="1"/>
  <c r="C61" i="5" s="1"/>
  <c r="C60" i="5" a="1"/>
  <c r="C60" i="5" s="1"/>
  <c r="C59" i="5" a="1"/>
  <c r="C59" i="5" s="1"/>
  <c r="F57" i="5" a="1"/>
  <c r="F57" i="5" s="1"/>
  <c r="F56" i="5" a="1"/>
  <c r="F56" i="5" s="1"/>
  <c r="F55" i="5" a="1"/>
  <c r="F55" i="5"/>
  <c r="F54" i="5" a="1"/>
  <c r="F54" i="5"/>
  <c r="F53" i="5" a="1"/>
  <c r="F53" i="5"/>
  <c r="F52" i="5" a="1"/>
  <c r="F52" i="5"/>
  <c r="F51" i="5" a="1"/>
  <c r="F51" i="5" s="1"/>
  <c r="C57" i="5" a="1"/>
  <c r="C57" i="5" s="1"/>
  <c r="C56" i="5" a="1"/>
  <c r="C56" i="5" s="1"/>
  <c r="C55" i="5" a="1"/>
  <c r="C55" i="5" s="1"/>
  <c r="C54" i="5" a="1"/>
  <c r="C54" i="5" s="1"/>
  <c r="C53" i="5" a="1"/>
  <c r="C53" i="5" s="1"/>
  <c r="C52" i="5" a="1"/>
  <c r="C52" i="5"/>
  <c r="C51" i="5" a="1"/>
  <c r="C51" i="5" s="1"/>
  <c r="F49" i="5" a="1"/>
  <c r="F49" i="5" s="1"/>
  <c r="F48" i="5" a="1"/>
  <c r="F48" i="5" s="1"/>
  <c r="F47" i="5" a="1"/>
  <c r="F47" i="5" s="1"/>
  <c r="F46" i="5" a="1"/>
  <c r="F46" i="5" s="1"/>
  <c r="F45" i="5" a="1"/>
  <c r="F45" i="5"/>
  <c r="F44" i="5" a="1"/>
  <c r="F44" i="5" s="1"/>
  <c r="F43" i="5" a="1"/>
  <c r="F43" i="5" s="1"/>
  <c r="C49" i="5" a="1"/>
  <c r="C49" i="5" s="1"/>
  <c r="C48" i="5" a="1"/>
  <c r="C48" i="5" s="1"/>
  <c r="C47" i="5" a="1"/>
  <c r="C47" i="5" s="1"/>
  <c r="C46" i="5" a="1"/>
  <c r="C46" i="5" s="1"/>
  <c r="C45" i="5" a="1"/>
  <c r="C45" i="5" s="1"/>
  <c r="C44" i="5" a="1"/>
  <c r="C44" i="5" s="1"/>
  <c r="C43" i="5" a="1"/>
  <c r="C43" i="5"/>
  <c r="F41" i="5" a="1"/>
  <c r="F41" i="5"/>
  <c r="F40" i="5" a="1"/>
  <c r="F40" i="5" s="1"/>
  <c r="F39" i="5" a="1"/>
  <c r="F39" i="5" s="1"/>
  <c r="F38" i="5" a="1"/>
  <c r="F38" i="5" s="1"/>
  <c r="F37" i="5" a="1"/>
  <c r="F37" i="5" s="1"/>
  <c r="F36" i="5" a="1"/>
  <c r="F36" i="5" s="1"/>
  <c r="F35" i="5" a="1"/>
  <c r="F35" i="5" s="1"/>
  <c r="C41" i="5" a="1"/>
  <c r="C41" i="5" s="1"/>
  <c r="C40" i="5" a="1"/>
  <c r="C40" i="5"/>
  <c r="C39" i="5" a="1"/>
  <c r="C39" i="5" s="1"/>
  <c r="C38" i="5" a="1"/>
  <c r="C38" i="5" s="1"/>
  <c r="C37" i="5" a="1"/>
  <c r="C37" i="5" s="1"/>
  <c r="C36" i="5" a="1"/>
  <c r="C36" i="5" s="1"/>
  <c r="C35" i="5" a="1"/>
  <c r="C35" i="5" s="1"/>
  <c r="F33" i="5" a="1"/>
  <c r="F33" i="5"/>
  <c r="F32" i="5" a="1"/>
  <c r="F32" i="5" s="1"/>
  <c r="F31" i="5" a="1"/>
  <c r="F31" i="5" s="1"/>
  <c r="F30" i="5" a="1"/>
  <c r="F30" i="5"/>
  <c r="F29" i="5" a="1"/>
  <c r="F29" i="5" s="1"/>
  <c r="F28" i="5" a="1"/>
  <c r="F28" i="5" s="1"/>
  <c r="F27" i="5" a="1"/>
  <c r="F27" i="5" s="1"/>
  <c r="C33" i="5" a="1"/>
  <c r="C33" i="5" s="1"/>
  <c r="C32" i="5" a="1"/>
  <c r="C32" i="5" s="1"/>
  <c r="C31" i="5" a="1"/>
  <c r="C31" i="5" s="1"/>
  <c r="C30" i="5" a="1"/>
  <c r="C30" i="5"/>
  <c r="C29" i="5" a="1"/>
  <c r="C29" i="5" s="1"/>
  <c r="C28" i="5" a="1"/>
  <c r="C28" i="5" s="1"/>
  <c r="C27" i="5" a="1"/>
  <c r="C27" i="5" s="1"/>
  <c r="F25" i="5" a="1"/>
  <c r="F25" i="5" s="1"/>
  <c r="F24" i="5" a="1"/>
  <c r="F24" i="5" s="1"/>
  <c r="F23" i="5" a="1"/>
  <c r="F23" i="5"/>
  <c r="F22" i="5" a="1"/>
  <c r="F22" i="5" s="1"/>
  <c r="F21" i="5" a="1"/>
  <c r="F21" i="5"/>
  <c r="F20" i="5" a="1"/>
  <c r="F20" i="5" s="1"/>
  <c r="F19" i="5" a="1"/>
  <c r="F19" i="5" s="1"/>
  <c r="C25" i="5" a="1"/>
  <c r="C25" i="5" s="1"/>
  <c r="C24" i="5" a="1"/>
  <c r="C24" i="5" s="1"/>
  <c r="C23" i="5" a="1"/>
  <c r="C23" i="5" s="1"/>
  <c r="C22" i="5" a="1"/>
  <c r="C22" i="5"/>
  <c r="C21" i="5" a="1"/>
  <c r="C21" i="5" s="1"/>
  <c r="C20" i="5" a="1"/>
  <c r="C20" i="5" s="1"/>
  <c r="C19" i="5" a="1"/>
  <c r="C19" i="5"/>
  <c r="F17" i="5" a="1"/>
  <c r="F17" i="5" s="1"/>
  <c r="F16" i="5" a="1"/>
  <c r="F16" i="5" s="1"/>
  <c r="F15" i="5" a="1"/>
  <c r="F15" i="5" s="1"/>
  <c r="F14" i="5" a="1"/>
  <c r="F14" i="5" s="1"/>
  <c r="F13" i="5" a="1"/>
  <c r="F13" i="5"/>
  <c r="F12" i="5" a="1"/>
  <c r="F12" i="5" s="1"/>
  <c r="F11" i="5" a="1"/>
  <c r="F11" i="5"/>
  <c r="F9" i="5" a="1"/>
  <c r="F9" i="5"/>
  <c r="F8" i="5" a="1"/>
  <c r="F8" i="5" s="1"/>
  <c r="F6" i="5" a="1"/>
  <c r="F6" i="5" s="1"/>
  <c r="F5" i="5" a="1"/>
  <c r="F5" i="5" s="1"/>
  <c r="C9" i="5" a="1"/>
  <c r="C9" i="5" s="1"/>
  <c r="F4" i="5" a="1"/>
  <c r="F4" i="5" s="1"/>
  <c r="F3" i="5" a="1"/>
  <c r="F3" i="5" s="1"/>
  <c r="C8" i="5" a="1"/>
  <c r="C8" i="5" s="1"/>
  <c r="C7" i="5" a="1"/>
  <c r="C7" i="5" s="1"/>
  <c r="C6" i="5" a="1"/>
  <c r="C6" i="5" s="1"/>
  <c r="C5" i="5" a="1"/>
  <c r="C5" i="5" s="1"/>
  <c r="AG160" i="4"/>
  <c r="AH160" i="4"/>
  <c r="D65" i="5" s="1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C161" i="4"/>
  <c r="AG155" i="4"/>
  <c r="AH155" i="4"/>
  <c r="D60" i="11" s="1"/>
  <c r="AG156" i="4"/>
  <c r="AH156" i="4"/>
  <c r="D61" i="11" s="1"/>
  <c r="AG157" i="4"/>
  <c r="AH157" i="4" s="1"/>
  <c r="AG158" i="4"/>
  <c r="AH158" i="4" s="1"/>
  <c r="AG159" i="4"/>
  <c r="AH159" i="4"/>
  <c r="D64" i="5" s="1"/>
  <c r="AG154" i="4"/>
  <c r="AH154" i="4"/>
  <c r="D59" i="5" s="1"/>
  <c r="AG145" i="4"/>
  <c r="AH145" i="4"/>
  <c r="G52" i="11" s="1"/>
  <c r="AG146" i="4"/>
  <c r="AH146" i="4"/>
  <c r="G53" i="11" s="1"/>
  <c r="AG147" i="4"/>
  <c r="AH147" i="4"/>
  <c r="G54" i="11" s="1"/>
  <c r="AG148" i="4"/>
  <c r="AH148" i="4" s="1"/>
  <c r="AG149" i="4"/>
  <c r="AH149" i="4"/>
  <c r="G56" i="11" s="1"/>
  <c r="AG150" i="4"/>
  <c r="AH150" i="4"/>
  <c r="G57" i="11" s="1"/>
  <c r="AG144" i="4"/>
  <c r="AH144" i="4" s="1"/>
  <c r="AG135" i="4"/>
  <c r="AH135" i="4" s="1"/>
  <c r="AG136" i="4"/>
  <c r="AH136" i="4"/>
  <c r="AG137" i="4"/>
  <c r="AH137" i="4" s="1"/>
  <c r="AG138" i="4"/>
  <c r="AH138" i="4"/>
  <c r="D55" i="5" s="1"/>
  <c r="AG139" i="4"/>
  <c r="AH139" i="4"/>
  <c r="D56" i="5" s="1"/>
  <c r="AG140" i="4"/>
  <c r="AH140" i="4"/>
  <c r="D57" i="11" s="1"/>
  <c r="AG134" i="4"/>
  <c r="AG141" i="4" s="1"/>
  <c r="AG125" i="4"/>
  <c r="AH125" i="4" s="1"/>
  <c r="AG126" i="4"/>
  <c r="AH126" i="4"/>
  <c r="G45" i="11" s="1"/>
  <c r="AG127" i="4"/>
  <c r="AH127" i="4"/>
  <c r="G46" i="5" s="1"/>
  <c r="AG128" i="4"/>
  <c r="AH128" i="4"/>
  <c r="G47" i="5" s="1"/>
  <c r="AG129" i="4"/>
  <c r="AH129" i="4"/>
  <c r="G48" i="5" s="1"/>
  <c r="AG130" i="4"/>
  <c r="AH130" i="4"/>
  <c r="G49" i="5" s="1"/>
  <c r="AG124" i="4"/>
  <c r="AH124" i="4"/>
  <c r="G43" i="5" s="1"/>
  <c r="AG115" i="4"/>
  <c r="AH115" i="4" s="1"/>
  <c r="D44" i="11" s="1"/>
  <c r="AG116" i="4"/>
  <c r="AH116" i="4" s="1"/>
  <c r="D45" i="11" s="1"/>
  <c r="AG117" i="4"/>
  <c r="AH117" i="4" s="1"/>
  <c r="AG118" i="4"/>
  <c r="AH118" i="4" s="1"/>
  <c r="D47" i="11" s="1"/>
  <c r="AG119" i="4"/>
  <c r="AH119" i="4"/>
  <c r="D48" i="11" s="1"/>
  <c r="AG120" i="4"/>
  <c r="AH120" i="4" s="1"/>
  <c r="D49" i="11" s="1"/>
  <c r="AG114" i="4"/>
  <c r="AG105" i="4"/>
  <c r="AH105" i="4"/>
  <c r="G36" i="11" s="1"/>
  <c r="AG106" i="4"/>
  <c r="AH106" i="4"/>
  <c r="G37" i="11" s="1"/>
  <c r="AG107" i="4"/>
  <c r="AH107" i="4" s="1"/>
  <c r="G38" i="11" s="1"/>
  <c r="AG108" i="4"/>
  <c r="AH108" i="4" s="1"/>
  <c r="G39" i="11" s="1"/>
  <c r="AG109" i="4"/>
  <c r="AH109" i="4"/>
  <c r="G40" i="11" s="1"/>
  <c r="AG110" i="4"/>
  <c r="AH110" i="4"/>
  <c r="G41" i="5" s="1"/>
  <c r="AG104" i="4"/>
  <c r="AH104" i="4"/>
  <c r="G35" i="11" s="1"/>
  <c r="AG95" i="4"/>
  <c r="AH95" i="4"/>
  <c r="D36" i="5" s="1"/>
  <c r="AG96" i="4"/>
  <c r="AH96" i="4"/>
  <c r="D37" i="5" s="1"/>
  <c r="AG97" i="4"/>
  <c r="AG101" i="4" s="1"/>
  <c r="AH97" i="4"/>
  <c r="D38" i="11" s="1"/>
  <c r="AG98" i="4"/>
  <c r="AH98" i="4" s="1"/>
  <c r="D39" i="5" s="1"/>
  <c r="AG99" i="4"/>
  <c r="AH99" i="4"/>
  <c r="D40" i="11" s="1"/>
  <c r="AG100" i="4"/>
  <c r="AH100" i="4" s="1"/>
  <c r="D41" i="11" s="1"/>
  <c r="AG94" i="4"/>
  <c r="AH94" i="4" s="1"/>
  <c r="D35" i="11" s="1"/>
  <c r="AG85" i="4"/>
  <c r="AH85" i="4"/>
  <c r="G28" i="5" s="1"/>
  <c r="AG86" i="4"/>
  <c r="AH86" i="4" s="1"/>
  <c r="AG87" i="4"/>
  <c r="AH87" i="4"/>
  <c r="G30" i="5" s="1"/>
  <c r="AG88" i="4"/>
  <c r="AH88" i="4"/>
  <c r="G31" i="5" s="1"/>
  <c r="AG89" i="4"/>
  <c r="AH89" i="4"/>
  <c r="G32" i="5" s="1"/>
  <c r="AG90" i="4"/>
  <c r="AH90" i="4"/>
  <c r="G33" i="11" s="1"/>
  <c r="AG84" i="4"/>
  <c r="AH84" i="4" s="1"/>
  <c r="AG75" i="4"/>
  <c r="AG76" i="4"/>
  <c r="AH76" i="4" s="1"/>
  <c r="AG77" i="4"/>
  <c r="AH77" i="4"/>
  <c r="D30" i="5" s="1"/>
  <c r="AG78" i="4"/>
  <c r="AH78" i="4" s="1"/>
  <c r="D31" i="5" s="1"/>
  <c r="AG79" i="4"/>
  <c r="AH79" i="4" s="1"/>
  <c r="AG80" i="4"/>
  <c r="AH80" i="4"/>
  <c r="D33" i="5" s="1"/>
  <c r="AG74" i="4"/>
  <c r="AH74" i="4"/>
  <c r="D27" i="11" s="1"/>
  <c r="AG65" i="4"/>
  <c r="AH65" i="4" s="1"/>
  <c r="AG66" i="4"/>
  <c r="AH66" i="4" s="1"/>
  <c r="G21" i="11" s="1"/>
  <c r="AG67" i="4"/>
  <c r="AH67" i="4" s="1"/>
  <c r="G22" i="11" s="1"/>
  <c r="AG68" i="4"/>
  <c r="AH68" i="4" s="1"/>
  <c r="AG69" i="4"/>
  <c r="AH69" i="4"/>
  <c r="G24" i="5" s="1"/>
  <c r="AG70" i="4"/>
  <c r="AH70" i="4" s="1"/>
  <c r="AG64" i="4"/>
  <c r="AH64" i="4"/>
  <c r="AG55" i="4"/>
  <c r="AH55" i="4"/>
  <c r="D20" i="11" s="1"/>
  <c r="AG56" i="4"/>
  <c r="AH56" i="4"/>
  <c r="D21" i="11" s="1"/>
  <c r="AG57" i="4"/>
  <c r="AH57" i="4"/>
  <c r="D22" i="11" s="1"/>
  <c r="AG58" i="4"/>
  <c r="AH58" i="4" s="1"/>
  <c r="D23" i="11" s="1"/>
  <c r="AG59" i="4"/>
  <c r="AH59" i="4" s="1"/>
  <c r="D24" i="5" s="1"/>
  <c r="AG60" i="4"/>
  <c r="AH60" i="4"/>
  <c r="D25" i="5" s="1"/>
  <c r="AG54" i="4"/>
  <c r="AH54" i="4" s="1"/>
  <c r="D19" i="11" s="1"/>
  <c r="AG45" i="4"/>
  <c r="AH45" i="4"/>
  <c r="G12" i="5" s="1"/>
  <c r="AG46" i="4"/>
  <c r="AH46" i="4"/>
  <c r="G13" i="5" s="1"/>
  <c r="AG47" i="4"/>
  <c r="AH47" i="4"/>
  <c r="G14" i="11" s="1"/>
  <c r="AG48" i="4"/>
  <c r="AH48" i="4"/>
  <c r="G15" i="11" s="1"/>
  <c r="AG49" i="4"/>
  <c r="AH49" i="4" s="1"/>
  <c r="AG50" i="4"/>
  <c r="AH50" i="4" s="1"/>
  <c r="AG44" i="4"/>
  <c r="AH44" i="4"/>
  <c r="G11" i="5" s="1"/>
  <c r="AG35" i="4"/>
  <c r="AH35" i="4" s="1"/>
  <c r="AG36" i="4"/>
  <c r="AH36" i="4"/>
  <c r="D13" i="5" s="1"/>
  <c r="AG37" i="4"/>
  <c r="AH37" i="4"/>
  <c r="D14" i="11" s="1"/>
  <c r="AG38" i="4"/>
  <c r="AH38" i="4" s="1"/>
  <c r="AG39" i="4"/>
  <c r="AH39" i="4" s="1"/>
  <c r="AG40" i="4"/>
  <c r="AH40" i="4" s="1"/>
  <c r="AG34" i="4"/>
  <c r="AH34" i="4"/>
  <c r="D11" i="11" s="1"/>
  <c r="AG25" i="4"/>
  <c r="AH25" i="4" s="1"/>
  <c r="AG26" i="4"/>
  <c r="AH26" i="4"/>
  <c r="G5" i="5" s="1"/>
  <c r="AG27" i="4"/>
  <c r="AH27" i="4" s="1"/>
  <c r="AG28" i="4"/>
  <c r="AH28" i="4"/>
  <c r="G7" i="5" s="1"/>
  <c r="AG29" i="4"/>
  <c r="AH29" i="4"/>
  <c r="G8" i="11" s="1"/>
  <c r="AG30" i="4"/>
  <c r="AH30" i="4"/>
  <c r="G9" i="11" s="1"/>
  <c r="AG24" i="4"/>
  <c r="AH24" i="4" s="1"/>
  <c r="G3" i="11" s="1"/>
  <c r="AG15" i="4"/>
  <c r="AH15" i="4" s="1"/>
  <c r="AG16" i="4"/>
  <c r="AH16" i="4"/>
  <c r="D5" i="5" s="1"/>
  <c r="AG17" i="4"/>
  <c r="AH17" i="4" s="1"/>
  <c r="AG18" i="4"/>
  <c r="AH18" i="4"/>
  <c r="D7" i="5" s="1"/>
  <c r="AG19" i="4"/>
  <c r="AH19" i="4" s="1"/>
  <c r="D8" i="5" s="1"/>
  <c r="AG20" i="4"/>
  <c r="AH20" i="4" s="1"/>
  <c r="D9" i="11" s="1"/>
  <c r="AG14" i="4"/>
  <c r="AH14" i="4" s="1"/>
  <c r="B16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B11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H75" i="4"/>
  <c r="D28" i="11" s="1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G61" i="4"/>
  <c r="F61" i="4"/>
  <c r="E61" i="4"/>
  <c r="D61" i="4"/>
  <c r="C61" i="4"/>
  <c r="B6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G131" i="4"/>
  <c r="AH114" i="4"/>
  <c r="D43" i="11" s="1"/>
  <c r="D21" i="1" l="1"/>
  <c r="E21" i="1" s="1"/>
  <c r="O10" i="9"/>
  <c r="P10" i="9"/>
  <c r="C10" i="1" a="1"/>
  <c r="C10" i="1" s="1"/>
  <c r="C16" i="1" a="1"/>
  <c r="C16" i="1" s="1"/>
  <c r="C12" i="1" a="1"/>
  <c r="C12" i="1" s="1"/>
  <c r="D52" i="11"/>
  <c r="D52" i="5"/>
  <c r="G20" i="5"/>
  <c r="G20" i="11"/>
  <c r="G44" i="11"/>
  <c r="G44" i="5"/>
  <c r="G6" i="5"/>
  <c r="G6" i="11"/>
  <c r="G17" i="11"/>
  <c r="G17" i="5"/>
  <c r="G16" i="11"/>
  <c r="G16" i="5"/>
  <c r="G29" i="5"/>
  <c r="G29" i="11"/>
  <c r="G51" i="11"/>
  <c r="G51" i="5"/>
  <c r="D62" i="11"/>
  <c r="D62" i="5"/>
  <c r="D74" i="5"/>
  <c r="D73" i="11"/>
  <c r="D17" i="5"/>
  <c r="D17" i="11"/>
  <c r="D16" i="5"/>
  <c r="D16" i="11"/>
  <c r="G25" i="5"/>
  <c r="G25" i="11"/>
  <c r="G23" i="5"/>
  <c r="G23" i="11"/>
  <c r="D63" i="5"/>
  <c r="D63" i="11"/>
  <c r="D12" i="5"/>
  <c r="D12" i="11"/>
  <c r="D79" i="11"/>
  <c r="D80" i="5"/>
  <c r="D29" i="5"/>
  <c r="D29" i="11"/>
  <c r="D22" i="5"/>
  <c r="AG111" i="4"/>
  <c r="AG151" i="4"/>
  <c r="D21" i="5"/>
  <c r="G30" i="11"/>
  <c r="AG41" i="4"/>
  <c r="D20" i="5"/>
  <c r="G57" i="5"/>
  <c r="D64" i="11"/>
  <c r="G43" i="11"/>
  <c r="D56" i="11"/>
  <c r="AG121" i="4"/>
  <c r="D27" i="5"/>
  <c r="G56" i="5"/>
  <c r="D65" i="11"/>
  <c r="AG161" i="4"/>
  <c r="G15" i="5"/>
  <c r="G5" i="11"/>
  <c r="AG51" i="4"/>
  <c r="G3" i="5"/>
  <c r="D40" i="5"/>
  <c r="D61" i="5"/>
  <c r="G9" i="5"/>
  <c r="D38" i="5"/>
  <c r="D60" i="5"/>
  <c r="G7" i="11"/>
  <c r="G61" i="11"/>
  <c r="G8" i="5"/>
  <c r="G36" i="5"/>
  <c r="G62" i="11"/>
  <c r="AG61" i="4"/>
  <c r="AG81" i="4"/>
  <c r="D43" i="5"/>
  <c r="D73" i="5"/>
  <c r="D48" i="5"/>
  <c r="D30" i="11"/>
  <c r="AG31" i="4"/>
  <c r="AH134" i="4"/>
  <c r="D51" i="11" s="1"/>
  <c r="AH71" i="4"/>
  <c r="AG71" i="4"/>
  <c r="D77" i="11"/>
  <c r="D78" i="5"/>
  <c r="D74" i="11"/>
  <c r="D75" i="5"/>
  <c r="D81" i="11"/>
  <c r="AG171" i="4"/>
  <c r="AG201" i="4"/>
  <c r="D81" i="5"/>
  <c r="G60" i="11"/>
  <c r="AG181" i="4"/>
  <c r="D22" i="12"/>
  <c r="P7" i="9"/>
  <c r="D24" i="12"/>
  <c r="E24" i="12" s="1"/>
  <c r="E22" i="12"/>
  <c r="B27" i="1"/>
  <c r="C27" i="12"/>
  <c r="E25" i="1"/>
  <c r="P4" i="9"/>
  <c r="E26" i="1"/>
  <c r="D23" i="12"/>
  <c r="E23" i="12" s="1"/>
  <c r="D21" i="12"/>
  <c r="D23" i="1"/>
  <c r="D24" i="1"/>
  <c r="E24" i="1" s="1"/>
  <c r="D25" i="12"/>
  <c r="E25" i="12" s="1"/>
  <c r="E22" i="1"/>
  <c r="D26" i="12"/>
  <c r="E26" i="12" s="1"/>
  <c r="B27" i="12"/>
  <c r="B15" i="1"/>
  <c r="B11" i="1"/>
  <c r="B17" i="1" s="1"/>
  <c r="D49" i="5"/>
  <c r="D47" i="5"/>
  <c r="G35" i="5"/>
  <c r="D39" i="11"/>
  <c r="B13" i="12"/>
  <c r="D33" i="11"/>
  <c r="B14" i="12"/>
  <c r="D23" i="5"/>
  <c r="D19" i="5"/>
  <c r="AH61" i="4"/>
  <c r="G11" i="11"/>
  <c r="D11" i="5"/>
  <c r="B16" i="12"/>
  <c r="B11" i="4"/>
  <c r="B30" i="1" s="1"/>
  <c r="B12" i="1"/>
  <c r="B10" i="12"/>
  <c r="H30" i="2"/>
  <c r="D83" i="5"/>
  <c r="AH201" i="4"/>
  <c r="D76" i="11"/>
  <c r="AG191" i="4"/>
  <c r="AH181" i="4"/>
  <c r="D69" i="5"/>
  <c r="D68" i="11"/>
  <c r="D72" i="5"/>
  <c r="D71" i="5"/>
  <c r="D70" i="5"/>
  <c r="G63" i="5"/>
  <c r="G63" i="11"/>
  <c r="G64" i="11"/>
  <c r="G65" i="11"/>
  <c r="AH171" i="4"/>
  <c r="G59" i="5"/>
  <c r="AH161" i="4"/>
  <c r="D59" i="11"/>
  <c r="G55" i="11"/>
  <c r="G55" i="5"/>
  <c r="G54" i="5"/>
  <c r="G53" i="5"/>
  <c r="G52" i="5"/>
  <c r="AH151" i="4"/>
  <c r="D54" i="11"/>
  <c r="D54" i="5"/>
  <c r="D57" i="5"/>
  <c r="G47" i="11"/>
  <c r="AH131" i="4"/>
  <c r="G48" i="11"/>
  <c r="G49" i="11"/>
  <c r="D46" i="11"/>
  <c r="D46" i="5"/>
  <c r="AH121" i="4"/>
  <c r="D45" i="5"/>
  <c r="D44" i="5"/>
  <c r="G41" i="11"/>
  <c r="AH111" i="4"/>
  <c r="G40" i="5"/>
  <c r="G39" i="5"/>
  <c r="G38" i="5"/>
  <c r="G37" i="5"/>
  <c r="AH101" i="4"/>
  <c r="D35" i="5"/>
  <c r="D41" i="5"/>
  <c r="D36" i="11"/>
  <c r="D37" i="11"/>
  <c r="AH91" i="4"/>
  <c r="G27" i="5"/>
  <c r="G27" i="11"/>
  <c r="G33" i="5"/>
  <c r="AG91" i="4"/>
  <c r="G31" i="11"/>
  <c r="G32" i="11"/>
  <c r="D32" i="11"/>
  <c r="D32" i="5"/>
  <c r="D31" i="11"/>
  <c r="AH81" i="4"/>
  <c r="D28" i="5"/>
  <c r="G19" i="5"/>
  <c r="G22" i="5"/>
  <c r="G19" i="11"/>
  <c r="G21" i="5"/>
  <c r="D24" i="11"/>
  <c r="D25" i="11"/>
  <c r="AH51" i="4"/>
  <c r="G12" i="11"/>
  <c r="G14" i="5"/>
  <c r="G13" i="11"/>
  <c r="D15" i="11"/>
  <c r="D15" i="5"/>
  <c r="D13" i="11"/>
  <c r="AH41" i="4"/>
  <c r="D14" i="5"/>
  <c r="T11" i="4"/>
  <c r="U11" i="4"/>
  <c r="S11" i="4"/>
  <c r="K11" i="4"/>
  <c r="G11" i="4"/>
  <c r="F11" i="4"/>
  <c r="D11" i="4"/>
  <c r="G4" i="11"/>
  <c r="G4" i="5"/>
  <c r="AH31" i="4"/>
  <c r="AD11" i="4"/>
  <c r="N11" i="4"/>
  <c r="P11" i="4"/>
  <c r="O11" i="4"/>
  <c r="R11" i="4"/>
  <c r="E11" i="4"/>
  <c r="AC11" i="4"/>
  <c r="Q11" i="4"/>
  <c r="I11" i="4"/>
  <c r="H11" i="4"/>
  <c r="M11" i="4"/>
  <c r="L11" i="4"/>
  <c r="X11" i="4"/>
  <c r="W11" i="4"/>
  <c r="V11" i="4"/>
  <c r="Y11" i="4"/>
  <c r="AF11" i="4"/>
  <c r="D8" i="11"/>
  <c r="AE11" i="4"/>
  <c r="Z11" i="4"/>
  <c r="AB11" i="4"/>
  <c r="AG4" i="4"/>
  <c r="D10" i="1" s="1"/>
  <c r="E10" i="1" s="1"/>
  <c r="AG10" i="4"/>
  <c r="AH10" i="4" s="1"/>
  <c r="AG5" i="4"/>
  <c r="AH5" i="4" s="1"/>
  <c r="AA11" i="4"/>
  <c r="C17" i="12"/>
  <c r="C30" i="12" s="1"/>
  <c r="C27" i="1"/>
  <c r="D6" i="11"/>
  <c r="D6" i="5"/>
  <c r="AG21" i="4"/>
  <c r="AG6" i="4"/>
  <c r="AH6" i="4" s="1"/>
  <c r="D9" i="5"/>
  <c r="AG9" i="4"/>
  <c r="D15" i="1" s="1"/>
  <c r="AG8" i="4"/>
  <c r="D14" i="1" s="1"/>
  <c r="E14" i="1" s="1"/>
  <c r="D7" i="11"/>
  <c r="AG7" i="4"/>
  <c r="AH7" i="4" s="1"/>
  <c r="D5" i="11"/>
  <c r="D4" i="5"/>
  <c r="D4" i="11"/>
  <c r="D3" i="5"/>
  <c r="AH21" i="4"/>
  <c r="D3" i="11"/>
  <c r="C11" i="4"/>
  <c r="G30" i="3"/>
  <c r="E30" i="13"/>
  <c r="G74" i="5"/>
  <c r="G71" i="11"/>
  <c r="G75" i="5"/>
  <c r="G72" i="11"/>
  <c r="G70" i="11"/>
  <c r="J11" i="4"/>
  <c r="G70" i="5"/>
  <c r="G69" i="5"/>
  <c r="AH191" i="4"/>
  <c r="C17" i="1" l="1"/>
  <c r="C30" i="1" s="1"/>
  <c r="AH141" i="4"/>
  <c r="D51" i="5"/>
  <c r="E15" i="1"/>
  <c r="D27" i="1"/>
  <c r="E27" i="1" s="1"/>
  <c r="D27" i="12"/>
  <c r="E23" i="1"/>
  <c r="E21" i="12"/>
  <c r="E27" i="12" s="1"/>
  <c r="B17" i="12"/>
  <c r="B30" i="12"/>
  <c r="D10" i="12"/>
  <c r="E10" i="12" s="1"/>
  <c r="AH4" i="4"/>
  <c r="AH9" i="4"/>
  <c r="D11" i="12"/>
  <c r="E11" i="12" s="1"/>
  <c r="D11" i="1"/>
  <c r="E11" i="1" s="1"/>
  <c r="D16" i="12"/>
  <c r="E16" i="12" s="1"/>
  <c r="D16" i="1"/>
  <c r="E16" i="1" s="1"/>
  <c r="D13" i="12"/>
  <c r="E13" i="12" s="1"/>
  <c r="D13" i="1"/>
  <c r="E13" i="1" s="1"/>
  <c r="D12" i="12"/>
  <c r="E12" i="12" s="1"/>
  <c r="D12" i="1"/>
  <c r="E12" i="1" s="1"/>
  <c r="D15" i="12"/>
  <c r="E15" i="12" s="1"/>
  <c r="AG11" i="4"/>
  <c r="AH8" i="4"/>
  <c r="D14" i="12"/>
  <c r="E14" i="12" s="1"/>
  <c r="AH11" i="4" l="1"/>
  <c r="E30" i="12" s="1"/>
  <c r="D30" i="12"/>
  <c r="D17" i="12"/>
  <c r="D17" i="1"/>
  <c r="D30" i="1" s="1"/>
  <c r="E17" i="12"/>
  <c r="E17" i="1" l="1"/>
  <c r="E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Rendon</author>
  </authors>
  <commentList>
    <comment ref="B5" authorId="0" shapeId="0" xr:uid="{D8B4B2B0-A452-4857-964F-A2D679E26E10}">
      <text>
        <r>
          <rPr>
            <b/>
            <sz val="9"/>
            <color indexed="81"/>
            <rFont val="Tahoma"/>
            <family val="2"/>
          </rPr>
          <t>Samantha Rendon:</t>
        </r>
        <r>
          <rPr>
            <sz val="9"/>
            <color indexed="81"/>
            <rFont val="Tahoma"/>
            <family val="2"/>
          </rPr>
          <t xml:space="preserve">
Select billing month from drop down
</t>
        </r>
      </text>
    </comment>
    <comment ref="C6" authorId="0" shapeId="0" xr:uid="{941D3A95-E3BC-4DA8-9254-067660841A67}">
      <text>
        <r>
          <rPr>
            <b/>
            <sz val="9"/>
            <color indexed="81"/>
            <rFont val="Tahoma"/>
            <family val="2"/>
          </rPr>
          <t>Samantha Rendon:</t>
        </r>
        <r>
          <rPr>
            <sz val="9"/>
            <color indexed="81"/>
            <rFont val="Tahoma"/>
            <family val="2"/>
          </rPr>
          <t xml:space="preserve">
Select current invoice number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Rendon</author>
  </authors>
  <commentList>
    <comment ref="B5" authorId="0" shapeId="0" xr:uid="{CEAAB097-DBF9-4279-9DC6-D9005B335F5E}">
      <text>
        <r>
          <rPr>
            <b/>
            <sz val="9"/>
            <color indexed="81"/>
            <rFont val="Tahoma"/>
            <family val="2"/>
          </rPr>
          <t>Samantha Rendon:</t>
        </r>
        <r>
          <rPr>
            <sz val="9"/>
            <color indexed="81"/>
            <rFont val="Tahoma"/>
            <family val="2"/>
          </rPr>
          <t xml:space="preserve">
Select billing month from drop down
</t>
        </r>
      </text>
    </comment>
    <comment ref="C6" authorId="0" shapeId="0" xr:uid="{B3C5386F-6BCA-4F6D-933C-4234204847DA}">
      <text>
        <r>
          <rPr>
            <b/>
            <sz val="9"/>
            <color indexed="81"/>
            <rFont val="Tahoma"/>
            <family val="2"/>
          </rPr>
          <t>Samantha Rendon:</t>
        </r>
        <r>
          <rPr>
            <sz val="9"/>
            <color indexed="81"/>
            <rFont val="Tahoma"/>
            <family val="2"/>
          </rPr>
          <t xml:space="preserve">
Select current invoice number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<sst xmlns="http://schemas.openxmlformats.org/spreadsheetml/2006/main" count="1470" uniqueCount="192">
  <si>
    <t>State/Federal Grant Expenditures</t>
  </si>
  <si>
    <t>Budget Category</t>
  </si>
  <si>
    <t>Current Expend.</t>
  </si>
  <si>
    <t>Total Expend.</t>
  </si>
  <si>
    <t>Budget Remaining</t>
  </si>
  <si>
    <t>Personnel</t>
  </si>
  <si>
    <t>Equipment</t>
  </si>
  <si>
    <t>Travel</t>
  </si>
  <si>
    <t>Supplies</t>
  </si>
  <si>
    <t>Contractual</t>
  </si>
  <si>
    <t>Sub-totals</t>
  </si>
  <si>
    <t>Budget</t>
  </si>
  <si>
    <t>I hereby certify that this report is mathematically correct, has not been previously reported, and to the best of my knowledge and belief is a legal and proper claim against the contract. I further certify that supporting documentation (including timesheets, logs, schedules, etc.) is maintained in accordance with instructions contained in the contract.</t>
  </si>
  <si>
    <t>Cooperator's Match (Cash and In-kind)</t>
  </si>
  <si>
    <t>Print Name</t>
  </si>
  <si>
    <t>Authorized Signature</t>
  </si>
  <si>
    <t>Date</t>
  </si>
  <si>
    <t>Contractor Name:</t>
  </si>
  <si>
    <t>NMED Contract Number:</t>
  </si>
  <si>
    <t>Workplan Budget</t>
  </si>
  <si>
    <t>Other</t>
  </si>
  <si>
    <t>Total Expenditures</t>
  </si>
  <si>
    <t>Mileage</t>
  </si>
  <si>
    <t xml:space="preserve">Task No. </t>
  </si>
  <si>
    <t>Total Miles</t>
  </si>
  <si>
    <t>Rate</t>
  </si>
  <si>
    <t>Total Amount</t>
  </si>
  <si>
    <t>Total</t>
  </si>
  <si>
    <t>Per Diem</t>
  </si>
  <si>
    <t>Departure Date</t>
  </si>
  <si>
    <t>Return Date</t>
  </si>
  <si>
    <t xml:space="preserve">Number of Days </t>
  </si>
  <si>
    <t>Per Diem Rate</t>
  </si>
  <si>
    <t>Gross Receipts Tax</t>
  </si>
  <si>
    <t>Expended YTD</t>
  </si>
  <si>
    <t>Budget Balance</t>
  </si>
  <si>
    <t xml:space="preserve"> SUBTOTAL:</t>
  </si>
  <si>
    <t>Total Budget By Categories</t>
  </si>
  <si>
    <t>Equipment Rental</t>
  </si>
  <si>
    <t>Gross Receipt Tax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</si>
  <si>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</si>
  <si>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</si>
  <si>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</si>
  <si>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</si>
  <si>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</si>
  <si>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</si>
  <si>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</si>
  <si>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</si>
  <si>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</si>
  <si>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</si>
  <si>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</si>
  <si>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</si>
  <si>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</si>
  <si>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</si>
  <si>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</si>
  <si>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Reimbrusement Request</t>
  </si>
  <si>
    <t>Project ID:</t>
  </si>
  <si>
    <t>Project Name:</t>
  </si>
  <si>
    <t>Inv. 1</t>
  </si>
  <si>
    <t>Inv. 2</t>
  </si>
  <si>
    <t>Inv. 3</t>
  </si>
  <si>
    <t>Inv. 4</t>
  </si>
  <si>
    <t>Inv. 5</t>
  </si>
  <si>
    <t>Inv. 6</t>
  </si>
  <si>
    <t>Inv. 7</t>
  </si>
  <si>
    <t>Inv. 8</t>
  </si>
  <si>
    <t>Inv. 9</t>
  </si>
  <si>
    <t>Inv. 10</t>
  </si>
  <si>
    <t>Inv. 11</t>
  </si>
  <si>
    <t>Inv. 12</t>
  </si>
  <si>
    <t>Inv. 13</t>
  </si>
  <si>
    <t>Inv. 14</t>
  </si>
  <si>
    <t>Inv. 15</t>
  </si>
  <si>
    <t>Inv. 16</t>
  </si>
  <si>
    <t>Inv. 17</t>
  </si>
  <si>
    <t>Inv. 18</t>
  </si>
  <si>
    <t>Inv. 19</t>
  </si>
  <si>
    <t>Inv. 20</t>
  </si>
  <si>
    <t>Inv. 21</t>
  </si>
  <si>
    <t>Inv. 22</t>
  </si>
  <si>
    <t>Inv. 23</t>
  </si>
  <si>
    <t>Inv. 24</t>
  </si>
  <si>
    <t>Inv. 25</t>
  </si>
  <si>
    <t>Inv. 26</t>
  </si>
  <si>
    <t>Inv. 27</t>
  </si>
  <si>
    <t>Inv. 28</t>
  </si>
  <si>
    <t>Inv. 29</t>
  </si>
  <si>
    <t>Inv. 30</t>
  </si>
  <si>
    <t>Current Reported</t>
  </si>
  <si>
    <t>Total Reported</t>
  </si>
  <si>
    <t>Remaining Amount</t>
  </si>
  <si>
    <t>Workplan Match</t>
  </si>
  <si>
    <t>November 2024</t>
  </si>
  <si>
    <t>March 2025</t>
  </si>
  <si>
    <t>February 2025</t>
  </si>
  <si>
    <t>January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</si>
  <si>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</si>
  <si>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</si>
  <si>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</si>
  <si>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</si>
  <si>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</si>
  <si>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</si>
  <si>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</si>
  <si>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</si>
  <si>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</si>
  <si>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</si>
  <si>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</si>
  <si>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</si>
  <si>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</si>
  <si>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</si>
  <si>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</si>
  <si>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</si>
  <si>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</si>
  <si>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</si>
  <si>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</si>
  <si>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</si>
  <si>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</si>
  <si>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</si>
  <si>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</si>
  <si>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</si>
  <si>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</si>
  <si>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Current Expenditures</t>
  </si>
  <si>
    <t>Total
Expenditure</t>
  </si>
  <si>
    <t xml:space="preserve">Invoice No. </t>
  </si>
  <si>
    <t>Task 16</t>
  </si>
  <si>
    <t>Task 17</t>
  </si>
  <si>
    <t>Task 18</t>
  </si>
  <si>
    <t>Task 19</t>
  </si>
  <si>
    <t>Current RSP Expenditures</t>
  </si>
  <si>
    <t>Task16</t>
  </si>
  <si>
    <t>Contract Match</t>
  </si>
  <si>
    <t>Matching Funds (Cash and In-kind)</t>
  </si>
  <si>
    <t>Match Balance</t>
  </si>
  <si>
    <t>Reported YTD</t>
  </si>
  <si>
    <t>Current  Expenditures</t>
  </si>
  <si>
    <t>Remaining Budget</t>
  </si>
  <si>
    <t>Remaining Balance</t>
  </si>
  <si>
    <t>Personnel Time Log</t>
  </si>
  <si>
    <t>Personnel  (Title)</t>
  </si>
  <si>
    <t>Task #</t>
  </si>
  <si>
    <t>Number of Hours</t>
  </si>
  <si>
    <t>Hourly Rate</t>
  </si>
  <si>
    <t>I certify that this invoice/statement and supporting documentation have been reviewed by me and site visits, if applicable,</t>
  </si>
  <si>
    <t>have been conducted. To the best of my knowledge and belief, the reported expenditures and match are valid based upon</t>
  </si>
  <si>
    <t>this project's work plan, and are consistent with the terms of this contract or memorandum of agreement.</t>
  </si>
  <si>
    <t>Project Officer Signature</t>
  </si>
  <si>
    <t xml:space="preserve">Ok to Pay </t>
  </si>
  <si>
    <t>Invoice Accepted</t>
  </si>
  <si>
    <t>Invoice Rejected</t>
  </si>
  <si>
    <t>Status</t>
  </si>
  <si>
    <t>Completed</t>
  </si>
  <si>
    <t>In Progress</t>
  </si>
  <si>
    <t>Not Started</t>
  </si>
  <si>
    <t>June 2027</t>
  </si>
  <si>
    <t>May 2027</t>
  </si>
  <si>
    <t>Reimbursement Request</t>
  </si>
  <si>
    <t>Proof of Payment Included</t>
  </si>
  <si>
    <t>Task 1- Communicate with NMED</t>
  </si>
  <si>
    <t>Task 2- Track Budget and Reimbursements</t>
  </si>
  <si>
    <t>Task 3- Prepare Progress Reports</t>
  </si>
  <si>
    <t>Task 4- Project Kick-off Meeting</t>
  </si>
  <si>
    <t>Task 5- Assessment and Design</t>
  </si>
  <si>
    <t>Task 6- Final Design/ NMED Approval</t>
  </si>
  <si>
    <t>Task 7- Apply for 404 ACOE Permit</t>
  </si>
  <si>
    <t>Task 8- Pre-Project Monitoring</t>
  </si>
  <si>
    <t>Task 9- Wetland Restoration Implementation</t>
  </si>
  <si>
    <t>Task 10- Bitter Creek Construction</t>
  </si>
  <si>
    <t>Task 11- Volunteer Restoration Workshop</t>
  </si>
  <si>
    <t>Task 12- Post Implementation Meeting</t>
  </si>
  <si>
    <t>Task 13- Post Implementation Monitoring</t>
  </si>
  <si>
    <t>Task 14- Final Report</t>
  </si>
  <si>
    <t xml:space="preserve">Task 15- Submit As-build Design and Map </t>
  </si>
  <si>
    <t>GRT</t>
  </si>
  <si>
    <t>Start Location</t>
  </si>
  <si>
    <t xml:space="preserve">Destination </t>
  </si>
  <si>
    <t>Invoice #</t>
  </si>
  <si>
    <t>Invoice#</t>
  </si>
  <si>
    <t>TOTAL</t>
  </si>
  <si>
    <t>Personnel Title</t>
  </si>
  <si>
    <t>Invoice Month:</t>
  </si>
  <si>
    <t>Invoice:</t>
  </si>
  <si>
    <t>Amended:</t>
  </si>
  <si>
    <t>Contractor</t>
  </si>
  <si>
    <t xml:space="preserve">Meadows and  Creek Restoration </t>
  </si>
  <si>
    <t>RSP_7711_</t>
  </si>
  <si>
    <t>40-66700-23-27</t>
  </si>
  <si>
    <t xml:space="preserve">Meadows and Creek Restoration </t>
  </si>
  <si>
    <t>RSP_277</t>
  </si>
  <si>
    <t>40-66700-23</t>
  </si>
  <si>
    <t>Personnel (Title)</t>
  </si>
  <si>
    <t>24-H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</si>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</sst>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)#;_)#;_)#;_)@"/>
    <numFmt numFmtId="165" formatCode="&quot;$&quot;#,##0.00"/>
    <numFmt numFmtId="166" formatCode="_)@\ \ "/>
    <numFmt numFmtId="167" formatCode="[$-409]mmm\-yy;@"/>
  </numFmts>
  <fonts count="3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2" fillId="0" borderId="45" applyNumberFormat="0" applyFill="0" applyAlignment="0" applyProtection="0"/>
    <xf numFmtId="0" fontId="13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17" fontId="15" fillId="0" borderId="1" xfId="0" applyNumberFormat="1" applyFont="1" applyBorder="1" applyAlignment="1">
      <alignment horizontal="center"/>
    </xf>
    <xf numFmtId="44" fontId="11" fillId="0" borderId="1" xfId="1" applyFont="1" applyBorder="1" applyAlignment="1" applyProtection="1">
      <alignment horizontal="center"/>
      <protection locked="0"/>
    </xf>
    <xf numFmtId="0" fontId="0" fillId="2" borderId="3" xfId="0" applyFill="1" applyBorder="1"/>
    <xf numFmtId="44" fontId="0" fillId="2" borderId="1" xfId="0" applyNumberFormat="1" applyFill="1" applyBorder="1" applyAlignment="1">
      <alignment horizontal="center"/>
    </xf>
    <xf numFmtId="0" fontId="0" fillId="2" borderId="5" xfId="0" applyFill="1" applyBorder="1"/>
    <xf numFmtId="44" fontId="0" fillId="2" borderId="6" xfId="0" applyNumberFormat="1" applyFill="1" applyBorder="1" applyAlignment="1">
      <alignment horizontal="center"/>
    </xf>
    <xf numFmtId="0" fontId="0" fillId="2" borderId="6" xfId="0" applyFill="1" applyBorder="1"/>
    <xf numFmtId="44" fontId="0" fillId="2" borderId="7" xfId="0" applyNumberFormat="1" applyFill="1" applyBorder="1"/>
    <xf numFmtId="0" fontId="14" fillId="2" borderId="5" xfId="0" applyFont="1" applyFill="1" applyBorder="1" applyAlignment="1">
      <alignment horizontal="right"/>
    </xf>
    <xf numFmtId="44" fontId="0" fillId="0" borderId="0" xfId="0" applyNumberFormat="1" applyAlignment="1">
      <alignment horizontal="center"/>
    </xf>
    <xf numFmtId="44" fontId="11" fillId="0" borderId="8" xfId="1" applyFont="1" applyBorder="1" applyAlignment="1" applyProtection="1">
      <alignment horizontal="center"/>
      <protection locked="0"/>
    </xf>
    <xf numFmtId="49" fontId="0" fillId="0" borderId="0" xfId="0" applyNumberFormat="1"/>
    <xf numFmtId="44" fontId="0" fillId="0" borderId="0" xfId="0" applyNumberFormat="1"/>
    <xf numFmtId="44" fontId="15" fillId="4" borderId="1" xfId="0" applyNumberFormat="1" applyFont="1" applyFill="1" applyBorder="1" applyAlignment="1">
      <alignment horizontal="center" wrapText="1"/>
    </xf>
    <xf numFmtId="44" fontId="0" fillId="4" borderId="1" xfId="0" applyNumberFormat="1" applyFill="1" applyBorder="1" applyAlignment="1">
      <alignment horizontal="center"/>
    </xf>
    <xf numFmtId="44" fontId="15" fillId="4" borderId="8" xfId="0" applyNumberFormat="1" applyFont="1" applyFill="1" applyBorder="1" applyAlignment="1">
      <alignment horizontal="center" wrapText="1"/>
    </xf>
    <xf numFmtId="44" fontId="0" fillId="4" borderId="8" xfId="0" applyNumberFormat="1" applyFill="1" applyBorder="1" applyAlignment="1">
      <alignment horizontal="center"/>
    </xf>
    <xf numFmtId="44" fontId="0" fillId="4" borderId="1" xfId="0" applyNumberFormat="1" applyFill="1" applyBorder="1"/>
    <xf numFmtId="44" fontId="0" fillId="4" borderId="4" xfId="0" applyNumberFormat="1" applyFill="1" applyBorder="1"/>
    <xf numFmtId="44" fontId="0" fillId="4" borderId="8" xfId="0" applyNumberFormat="1" applyFill="1" applyBorder="1"/>
    <xf numFmtId="44" fontId="15" fillId="4" borderId="8" xfId="0" applyNumberFormat="1" applyFont="1" applyFill="1" applyBorder="1" applyAlignment="1">
      <alignment horizontal="center"/>
    </xf>
    <xf numFmtId="44" fontId="14" fillId="4" borderId="10" xfId="0" applyNumberFormat="1" applyFont="1" applyFill="1" applyBorder="1"/>
    <xf numFmtId="0" fontId="14" fillId="4" borderId="11" xfId="0" applyFont="1" applyFill="1" applyBorder="1"/>
    <xf numFmtId="17" fontId="15" fillId="4" borderId="1" xfId="0" applyNumberFormat="1" applyFont="1" applyFill="1" applyBorder="1" applyAlignment="1">
      <alignment horizontal="center"/>
    </xf>
    <xf numFmtId="44" fontId="15" fillId="4" borderId="1" xfId="0" applyNumberFormat="1" applyFont="1" applyFill="1" applyBorder="1" applyAlignment="1">
      <alignment horizontal="center"/>
    </xf>
    <xf numFmtId="44" fontId="14" fillId="4" borderId="4" xfId="0" applyNumberFormat="1" applyFont="1" applyFill="1" applyBorder="1"/>
    <xf numFmtId="0" fontId="0" fillId="4" borderId="2" xfId="0" applyFill="1" applyBorder="1"/>
    <xf numFmtId="44" fontId="0" fillId="3" borderId="1" xfId="0" applyNumberFormat="1" applyFill="1" applyBorder="1" applyAlignment="1">
      <alignment horizontal="center"/>
    </xf>
    <xf numFmtId="44" fontId="0" fillId="3" borderId="13" xfId="0" applyNumberFormat="1" applyFill="1" applyBorder="1" applyAlignment="1">
      <alignment horizontal="center"/>
    </xf>
    <xf numFmtId="44" fontId="0" fillId="4" borderId="13" xfId="0" applyNumberFormat="1" applyFill="1" applyBorder="1" applyAlignment="1">
      <alignment horizontal="center"/>
    </xf>
    <xf numFmtId="44" fontId="0" fillId="4" borderId="14" xfId="0" applyNumberFormat="1" applyFill="1" applyBorder="1"/>
    <xf numFmtId="0" fontId="16" fillId="0" borderId="0" xfId="0" applyFont="1"/>
    <xf numFmtId="0" fontId="14" fillId="5" borderId="5" xfId="0" applyFont="1" applyFill="1" applyBorder="1" applyAlignment="1">
      <alignment horizontal="right"/>
    </xf>
    <xf numFmtId="44" fontId="14" fillId="5" borderId="8" xfId="0" applyNumberFormat="1" applyFont="1" applyFill="1" applyBorder="1" applyAlignment="1">
      <alignment horizontal="center"/>
    </xf>
    <xf numFmtId="0" fontId="14" fillId="5" borderId="1" xfId="0" applyFont="1" applyFill="1" applyBorder="1"/>
    <xf numFmtId="44" fontId="14" fillId="5" borderId="1" xfId="0" applyNumberFormat="1" applyFont="1" applyFill="1" applyBorder="1"/>
    <xf numFmtId="44" fontId="0" fillId="2" borderId="6" xfId="0" applyNumberFormat="1" applyFill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7" xfId="0" applyFont="1" applyBorder="1"/>
    <xf numFmtId="0" fontId="18" fillId="0" borderId="0" xfId="0" applyFont="1" applyAlignment="1">
      <alignment vertical="top" wrapText="1"/>
    </xf>
    <xf numFmtId="165" fontId="18" fillId="0" borderId="0" xfId="1" applyNumberFormat="1" applyFont="1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165" fontId="18" fillId="0" borderId="0" xfId="0" applyNumberFormat="1" applyFont="1"/>
    <xf numFmtId="165" fontId="18" fillId="0" borderId="0" xfId="1" applyNumberFormat="1" applyFont="1" applyBorder="1" applyAlignment="1">
      <alignment vertical="top" wrapText="1"/>
    </xf>
    <xf numFmtId="0" fontId="19" fillId="0" borderId="0" xfId="0" applyFont="1"/>
    <xf numFmtId="49" fontId="18" fillId="0" borderId="0" xfId="0" applyNumberFormat="1" applyFont="1" applyAlignment="1">
      <alignment vertical="top"/>
    </xf>
    <xf numFmtId="0" fontId="6" fillId="0" borderId="11" xfId="3" applyFont="1" applyFill="1" applyBorder="1" applyAlignment="1" applyProtection="1">
      <alignment horizontal="left" vertical="center" indent="1"/>
    </xf>
    <xf numFmtId="0" fontId="6" fillId="0" borderId="1" xfId="3" applyFont="1" applyFill="1" applyBorder="1" applyAlignment="1" applyProtection="1">
      <alignment horizontal="left" vertical="center" indent="1"/>
    </xf>
    <xf numFmtId="0" fontId="6" fillId="0" borderId="4" xfId="3" applyFont="1" applyFill="1" applyBorder="1" applyAlignment="1" applyProtection="1">
      <alignment horizontal="left" vertical="center" indent="1"/>
    </xf>
    <xf numFmtId="166" fontId="5" fillId="0" borderId="5" xfId="0" applyNumberFormat="1" applyFont="1" applyBorder="1" applyAlignment="1">
      <alignment horizontal="left" vertical="center" indent="1"/>
    </xf>
    <xf numFmtId="166" fontId="5" fillId="0" borderId="20" xfId="0" applyNumberFormat="1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9" fillId="7" borderId="9" xfId="0" applyFont="1" applyFill="1" applyBorder="1" applyAlignment="1">
      <alignment horizontal="left" vertical="top" wrapText="1" indent="1"/>
    </xf>
    <xf numFmtId="165" fontId="5" fillId="0" borderId="1" xfId="3" applyNumberFormat="1" applyFont="1" applyFill="1" applyBorder="1" applyAlignment="1" applyProtection="1">
      <alignment horizontal="left" vertical="center" indent="1"/>
    </xf>
    <xf numFmtId="165" fontId="5" fillId="0" borderId="13" xfId="3" applyNumberFormat="1" applyFont="1" applyFill="1" applyBorder="1" applyAlignment="1" applyProtection="1">
      <alignment horizontal="left" vertical="center" indent="1"/>
    </xf>
    <xf numFmtId="166" fontId="5" fillId="0" borderId="21" xfId="0" applyNumberFormat="1" applyFont="1" applyBorder="1" applyAlignment="1">
      <alignment horizontal="left" vertical="center" indent="1"/>
    </xf>
    <xf numFmtId="0" fontId="10" fillId="0" borderId="20" xfId="0" applyFont="1" applyBorder="1" applyAlignment="1">
      <alignment horizontal="right" vertical="top" wrapText="1" indent="1"/>
    </xf>
    <xf numFmtId="0" fontId="9" fillId="0" borderId="9" xfId="0" applyFont="1" applyBorder="1" applyAlignment="1">
      <alignment horizontal="right" vertical="top" wrapText="1" indent="1"/>
    </xf>
    <xf numFmtId="0" fontId="6" fillId="4" borderId="4" xfId="3" applyFont="1" applyFill="1" applyBorder="1" applyAlignment="1" applyProtection="1">
      <alignment horizontal="left" vertical="center" indent="1"/>
    </xf>
    <xf numFmtId="44" fontId="5" fillId="4" borderId="4" xfId="3" applyNumberFormat="1" applyFont="1" applyFill="1" applyBorder="1" applyAlignment="1" applyProtection="1">
      <alignment horizontal="left" vertical="center" indent="1"/>
    </xf>
    <xf numFmtId="44" fontId="5" fillId="4" borderId="14" xfId="3" applyNumberFormat="1" applyFont="1" applyFill="1" applyBorder="1" applyAlignment="1" applyProtection="1">
      <alignment horizontal="left" vertical="center" indent="1"/>
    </xf>
    <xf numFmtId="165" fontId="9" fillId="4" borderId="23" xfId="0" applyNumberFormat="1" applyFont="1" applyFill="1" applyBorder="1" applyAlignment="1">
      <alignment horizontal="left" vertical="top" indent="1"/>
    </xf>
    <xf numFmtId="0" fontId="0" fillId="0" borderId="0" xfId="0" applyAlignment="1">
      <alignment horizontal="center" vertical="top"/>
    </xf>
    <xf numFmtId="0" fontId="21" fillId="0" borderId="0" xfId="0" applyFont="1"/>
    <xf numFmtId="44" fontId="18" fillId="4" borderId="1" xfId="1" applyFont="1" applyFill="1" applyBorder="1" applyAlignment="1">
      <alignment wrapText="1"/>
    </xf>
    <xf numFmtId="44" fontId="18" fillId="4" borderId="1" xfId="0" applyNumberFormat="1" applyFont="1" applyFill="1" applyBorder="1" applyAlignment="1">
      <alignment wrapText="1"/>
    </xf>
    <xf numFmtId="44" fontId="17" fillId="4" borderId="1" xfId="1" applyFont="1" applyFill="1" applyBorder="1" applyAlignment="1">
      <alignment wrapText="1"/>
    </xf>
    <xf numFmtId="44" fontId="17" fillId="4" borderId="1" xfId="1" applyFont="1" applyFill="1" applyBorder="1"/>
    <xf numFmtId="0" fontId="0" fillId="0" borderId="0" xfId="0" applyAlignment="1">
      <alignment vertical="top"/>
    </xf>
    <xf numFmtId="44" fontId="9" fillId="4" borderId="23" xfId="0" applyNumberFormat="1" applyFont="1" applyFill="1" applyBorder="1" applyAlignment="1">
      <alignment horizontal="left" vertical="top" indent="1"/>
    </xf>
    <xf numFmtId="44" fontId="18" fillId="4" borderId="1" xfId="1" applyFont="1" applyFill="1" applyBorder="1" applyAlignment="1" applyProtection="1">
      <alignment wrapText="1"/>
    </xf>
    <xf numFmtId="44" fontId="17" fillId="4" borderId="1" xfId="1" applyFont="1" applyFill="1" applyBorder="1" applyProtection="1"/>
    <xf numFmtId="0" fontId="19" fillId="4" borderId="11" xfId="0" applyFont="1" applyFill="1" applyBorder="1" applyAlignment="1">
      <alignment vertical="top" wrapText="1"/>
    </xf>
    <xf numFmtId="0" fontId="19" fillId="4" borderId="21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44" fontId="19" fillId="0" borderId="0" xfId="1" applyFont="1" applyBorder="1" applyAlignment="1" applyProtection="1">
      <alignment vertical="top" wrapText="1"/>
    </xf>
    <xf numFmtId="44" fontId="19" fillId="0" borderId="0" xfId="0" applyNumberFormat="1" applyFont="1"/>
    <xf numFmtId="165" fontId="19" fillId="0" borderId="0" xfId="1" applyNumberFormat="1" applyFont="1" applyFill="1" applyBorder="1" applyAlignment="1" applyProtection="1">
      <alignment vertical="top" wrapText="1"/>
    </xf>
    <xf numFmtId="0" fontId="18" fillId="0" borderId="0" xfId="0" applyFont="1" applyProtection="1">
      <protection locked="0"/>
    </xf>
    <xf numFmtId="0" fontId="18" fillId="0" borderId="17" xfId="0" applyFont="1" applyBorder="1" applyProtection="1">
      <protection locked="0"/>
    </xf>
    <xf numFmtId="164" fontId="5" fillId="0" borderId="11" xfId="0" applyNumberFormat="1" applyFont="1" applyBorder="1" applyAlignment="1" applyProtection="1">
      <alignment horizontal="left" vertical="center" wrapText="1" indent="1"/>
      <protection locked="0"/>
    </xf>
    <xf numFmtId="164" fontId="5" fillId="0" borderId="1" xfId="0" applyNumberFormat="1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17" fontId="15" fillId="0" borderId="1" xfId="0" applyNumberFormat="1" applyFont="1" applyBorder="1" applyAlignment="1" applyProtection="1">
      <alignment horizontal="center"/>
      <protection locked="0"/>
    </xf>
    <xf numFmtId="44" fontId="0" fillId="2" borderId="6" xfId="0" applyNumberFormat="1" applyFill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44" fontId="15" fillId="0" borderId="1" xfId="0" applyNumberFormat="1" applyFont="1" applyBorder="1" applyAlignment="1" applyProtection="1">
      <alignment horizontal="center"/>
      <protection locked="0"/>
    </xf>
    <xf numFmtId="0" fontId="22" fillId="8" borderId="30" xfId="0" applyFont="1" applyFill="1" applyBorder="1" applyAlignment="1">
      <alignment horizontal="center" vertical="top" wrapText="1"/>
    </xf>
    <xf numFmtId="0" fontId="22" fillId="8" borderId="3" xfId="0" applyFont="1" applyFill="1" applyBorder="1" applyAlignment="1">
      <alignment horizontal="center" vertical="top" wrapText="1"/>
    </xf>
    <xf numFmtId="0" fontId="22" fillId="8" borderId="31" xfId="0" applyFont="1" applyFill="1" applyBorder="1" applyAlignment="1">
      <alignment horizontal="center" vertical="top" wrapText="1"/>
    </xf>
    <xf numFmtId="44" fontId="14" fillId="4" borderId="33" xfId="0" applyNumberFormat="1" applyFont="1" applyFill="1" applyBorder="1" applyAlignment="1">
      <alignment horizontal="center"/>
    </xf>
    <xf numFmtId="44" fontId="14" fillId="4" borderId="33" xfId="1" applyFont="1" applyFill="1" applyBorder="1" applyAlignment="1" applyProtection="1">
      <alignment horizontal="center"/>
    </xf>
    <xf numFmtId="44" fontId="18" fillId="4" borderId="1" xfId="0" applyNumberFormat="1" applyFont="1" applyFill="1" applyBorder="1" applyAlignment="1">
      <alignment horizontal="left" vertical="center"/>
    </xf>
    <xf numFmtId="44" fontId="18" fillId="4" borderId="1" xfId="1" applyFont="1" applyFill="1" applyBorder="1" applyAlignment="1" applyProtection="1">
      <alignment horizontal="left" vertical="center" wrapText="1"/>
    </xf>
    <xf numFmtId="44" fontId="18" fillId="4" borderId="1" xfId="0" applyNumberFormat="1" applyFont="1" applyFill="1" applyBorder="1" applyAlignment="1">
      <alignment horizontal="left" vertical="center" wrapText="1"/>
    </xf>
    <xf numFmtId="44" fontId="17" fillId="4" borderId="1" xfId="1" applyFont="1" applyFill="1" applyBorder="1" applyAlignment="1" applyProtection="1">
      <alignment horizontal="left" vertical="center" wrapText="1"/>
    </xf>
    <xf numFmtId="44" fontId="18" fillId="4" borderId="1" xfId="1" applyFont="1" applyFill="1" applyBorder="1" applyAlignment="1" applyProtection="1">
      <alignment horizontal="left" wrapText="1"/>
    </xf>
    <xf numFmtId="44" fontId="18" fillId="4" borderId="0" xfId="0" applyNumberFormat="1" applyFont="1" applyFill="1" applyAlignment="1">
      <alignment horizontal="left"/>
    </xf>
    <xf numFmtId="44" fontId="19" fillId="4" borderId="4" xfId="0" applyNumberFormat="1" applyFont="1" applyFill="1" applyBorder="1" applyAlignment="1">
      <alignment horizontal="left"/>
    </xf>
    <xf numFmtId="44" fontId="19" fillId="4" borderId="4" xfId="1" applyFont="1" applyFill="1" applyBorder="1" applyAlignment="1" applyProtection="1">
      <alignment horizontal="left" vertical="top" wrapText="1"/>
    </xf>
    <xf numFmtId="44" fontId="19" fillId="4" borderId="7" xfId="0" applyNumberFormat="1" applyFont="1" applyFill="1" applyBorder="1" applyAlignment="1">
      <alignment horizontal="left"/>
    </xf>
    <xf numFmtId="44" fontId="19" fillId="4" borderId="4" xfId="0" applyNumberFormat="1" applyFont="1" applyFill="1" applyBorder="1" applyAlignment="1">
      <alignment horizontal="left" vertical="top"/>
    </xf>
    <xf numFmtId="44" fontId="19" fillId="4" borderId="7" xfId="0" applyNumberFormat="1" applyFont="1" applyFill="1" applyBorder="1" applyAlignment="1">
      <alignment horizontal="left" vertical="top"/>
    </xf>
    <xf numFmtId="44" fontId="19" fillId="4" borderId="1" xfId="0" applyNumberFormat="1" applyFont="1" applyFill="1" applyBorder="1" applyAlignment="1">
      <alignment horizontal="left"/>
    </xf>
    <xf numFmtId="44" fontId="19" fillId="4" borderId="1" xfId="1" applyFont="1" applyFill="1" applyBorder="1" applyAlignment="1" applyProtection="1">
      <alignment horizontal="left" vertical="top" wrapText="1"/>
    </xf>
    <xf numFmtId="44" fontId="19" fillId="4" borderId="6" xfId="1" applyFont="1" applyFill="1" applyBorder="1" applyAlignment="1" applyProtection="1">
      <alignment horizontal="left" vertical="top" wrapText="1"/>
    </xf>
    <xf numFmtId="44" fontId="19" fillId="4" borderId="1" xfId="0" applyNumberFormat="1" applyFont="1" applyFill="1" applyBorder="1" applyAlignment="1">
      <alignment horizontal="left" vertical="top"/>
    </xf>
    <xf numFmtId="44" fontId="19" fillId="4" borderId="1" xfId="0" applyNumberFormat="1" applyFont="1" applyFill="1" applyBorder="1" applyAlignment="1">
      <alignment vertical="top"/>
    </xf>
    <xf numFmtId="44" fontId="19" fillId="4" borderId="6" xfId="0" applyNumberFormat="1" applyFont="1" applyFill="1" applyBorder="1" applyAlignment="1">
      <alignment horizontal="left" vertical="top"/>
    </xf>
    <xf numFmtId="0" fontId="19" fillId="4" borderId="11" xfId="0" applyFont="1" applyFill="1" applyBorder="1" applyAlignment="1">
      <alignment horizontal="left" vertical="top" wrapText="1"/>
    </xf>
    <xf numFmtId="44" fontId="19" fillId="4" borderId="1" xfId="0" applyNumberFormat="1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top" wrapText="1"/>
    </xf>
    <xf numFmtId="164" fontId="5" fillId="0" borderId="21" xfId="0" applyNumberFormat="1" applyFont="1" applyBorder="1" applyAlignment="1" applyProtection="1">
      <alignment horizontal="left" vertical="center" wrapText="1" indent="1"/>
      <protection locked="0"/>
    </xf>
    <xf numFmtId="164" fontId="5" fillId="0" borderId="6" xfId="0" applyNumberFormat="1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166" fontId="5" fillId="0" borderId="41" xfId="0" applyNumberFormat="1" applyFont="1" applyBorder="1" applyAlignment="1">
      <alignment horizontal="left" vertical="center" indent="1"/>
    </xf>
    <xf numFmtId="0" fontId="7" fillId="0" borderId="41" xfId="0" applyFont="1" applyBorder="1" applyAlignment="1">
      <alignment horizontal="left" vertical="top" wrapText="1" indent="1"/>
    </xf>
    <xf numFmtId="0" fontId="10" fillId="0" borderId="42" xfId="0" applyFont="1" applyBorder="1" applyAlignment="1">
      <alignment horizontal="right" vertical="top" wrapText="1" indent="1"/>
    </xf>
    <xf numFmtId="0" fontId="10" fillId="0" borderId="43" xfId="0" applyFont="1" applyBorder="1" applyAlignment="1">
      <alignment horizontal="right" vertical="top" wrapText="1"/>
    </xf>
    <xf numFmtId="0" fontId="26" fillId="0" borderId="0" xfId="0" applyFont="1"/>
    <xf numFmtId="0" fontId="18" fillId="0" borderId="34" xfId="0" applyFont="1" applyBorder="1"/>
    <xf numFmtId="0" fontId="27" fillId="0" borderId="9" xfId="0" applyFont="1" applyBorder="1"/>
    <xf numFmtId="0" fontId="22" fillId="8" borderId="39" xfId="0" applyFont="1" applyFill="1" applyBorder="1" applyAlignment="1">
      <alignment horizontal="right" vertical="top" wrapText="1"/>
    </xf>
    <xf numFmtId="0" fontId="22" fillId="8" borderId="33" xfId="0" applyFont="1" applyFill="1" applyBorder="1" applyAlignment="1">
      <alignment horizontal="right" vertical="top" wrapText="1"/>
    </xf>
    <xf numFmtId="0" fontId="22" fillId="8" borderId="17" xfId="0" applyFont="1" applyFill="1" applyBorder="1" applyAlignment="1">
      <alignment horizontal="right" vertical="top" wrapText="1"/>
    </xf>
    <xf numFmtId="44" fontId="19" fillId="4" borderId="1" xfId="1" applyFont="1" applyFill="1" applyBorder="1" applyAlignment="1">
      <alignment vertical="top" wrapText="1"/>
    </xf>
    <xf numFmtId="44" fontId="22" fillId="8" borderId="15" xfId="0" applyNumberFormat="1" applyFont="1" applyFill="1" applyBorder="1" applyAlignment="1">
      <alignment horizontal="center" vertical="top" wrapText="1"/>
    </xf>
    <xf numFmtId="44" fontId="22" fillId="8" borderId="18" xfId="0" applyNumberFormat="1" applyFont="1" applyFill="1" applyBorder="1" applyAlignment="1">
      <alignment horizontal="right" vertical="top" wrapText="1"/>
    </xf>
    <xf numFmtId="44" fontId="19" fillId="4" borderId="1" xfId="0" applyNumberFormat="1" applyFont="1" applyFill="1" applyBorder="1" applyAlignment="1">
      <alignment vertical="top" wrapText="1"/>
    </xf>
    <xf numFmtId="44" fontId="22" fillId="8" borderId="1" xfId="0" applyNumberFormat="1" applyFont="1" applyFill="1" applyBorder="1" applyAlignment="1">
      <alignment horizontal="center" vertical="top" wrapText="1"/>
    </xf>
    <xf numFmtId="44" fontId="22" fillId="8" borderId="1" xfId="0" applyNumberFormat="1" applyFont="1" applyFill="1" applyBorder="1" applyAlignment="1">
      <alignment horizontal="right" vertical="top" wrapText="1"/>
    </xf>
    <xf numFmtId="44" fontId="19" fillId="4" borderId="1" xfId="0" applyNumberFormat="1" applyFont="1" applyFill="1" applyBorder="1" applyAlignment="1">
      <alignment vertical="center"/>
    </xf>
    <xf numFmtId="44" fontId="19" fillId="4" borderId="0" xfId="0" applyNumberFormat="1" applyFont="1" applyFill="1" applyAlignment="1">
      <alignment vertical="center"/>
    </xf>
    <xf numFmtId="44" fontId="19" fillId="0" borderId="0" xfId="0" applyNumberFormat="1" applyFont="1" applyAlignment="1">
      <alignment vertical="top" wrapText="1"/>
    </xf>
    <xf numFmtId="44" fontId="19" fillId="0" borderId="0" xfId="1" applyFont="1" applyBorder="1" applyAlignment="1">
      <alignment vertical="top" wrapText="1"/>
    </xf>
    <xf numFmtId="44" fontId="22" fillId="8" borderId="8" xfId="0" applyNumberFormat="1" applyFont="1" applyFill="1" applyBorder="1" applyAlignment="1">
      <alignment horizontal="center" vertical="top" wrapText="1"/>
    </xf>
    <xf numFmtId="44" fontId="22" fillId="8" borderId="8" xfId="0" applyNumberFormat="1" applyFont="1" applyFill="1" applyBorder="1" applyAlignment="1">
      <alignment horizontal="right" vertical="top" wrapText="1"/>
    </xf>
    <xf numFmtId="44" fontId="19" fillId="0" borderId="0" xfId="1" applyFont="1" applyFill="1" applyBorder="1" applyAlignment="1">
      <alignment vertical="top" wrapText="1"/>
    </xf>
    <xf numFmtId="4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5" fillId="0" borderId="2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44" fontId="19" fillId="4" borderId="1" xfId="1" applyFont="1" applyFill="1" applyBorder="1" applyAlignment="1" applyProtection="1">
      <alignment horizontal="left" vertical="center" wrapText="1"/>
    </xf>
    <xf numFmtId="44" fontId="19" fillId="4" borderId="6" xfId="1" applyFont="1" applyFill="1" applyBorder="1" applyAlignment="1" applyProtection="1">
      <alignment horizontal="left" vertical="center" wrapText="1"/>
    </xf>
    <xf numFmtId="14" fontId="5" fillId="0" borderId="6" xfId="0" applyNumberFormat="1" applyFont="1" applyBorder="1" applyAlignment="1">
      <alignment horizontal="left" vertical="center" indent="1"/>
    </xf>
    <xf numFmtId="14" fontId="5" fillId="0" borderId="22" xfId="0" applyNumberFormat="1" applyFont="1" applyBorder="1" applyAlignment="1">
      <alignment horizontal="left" vertical="center" indent="1"/>
    </xf>
    <xf numFmtId="44" fontId="19" fillId="4" borderId="1" xfId="0" applyNumberFormat="1" applyFont="1" applyFill="1" applyBorder="1" applyAlignment="1">
      <alignment horizontal="left" vertical="top" wrapText="1"/>
    </xf>
    <xf numFmtId="44" fontId="19" fillId="4" borderId="4" xfId="0" applyNumberFormat="1" applyFont="1" applyFill="1" applyBorder="1" applyAlignment="1">
      <alignment horizontal="left" vertical="top" wrapText="1"/>
    </xf>
    <xf numFmtId="44" fontId="19" fillId="4" borderId="7" xfId="0" applyNumberFormat="1" applyFont="1" applyFill="1" applyBorder="1" applyAlignment="1">
      <alignment horizontal="left" vertical="top" wrapText="1"/>
    </xf>
    <xf numFmtId="44" fontId="19" fillId="4" borderId="1" xfId="1" applyFont="1" applyFill="1" applyBorder="1" applyAlignment="1" applyProtection="1">
      <alignment vertical="top"/>
    </xf>
    <xf numFmtId="44" fontId="19" fillId="4" borderId="6" xfId="1" applyFont="1" applyFill="1" applyBorder="1" applyAlignment="1" applyProtection="1">
      <alignment vertical="top"/>
    </xf>
    <xf numFmtId="44" fontId="19" fillId="4" borderId="1" xfId="1" applyFont="1" applyFill="1" applyBorder="1" applyAlignment="1" applyProtection="1">
      <alignment horizontal="left" vertical="top"/>
    </xf>
    <xf numFmtId="44" fontId="19" fillId="4" borderId="6" xfId="1" applyFont="1" applyFill="1" applyBorder="1" applyAlignment="1" applyProtection="1">
      <alignment horizontal="left" vertical="top"/>
    </xf>
    <xf numFmtId="44" fontId="19" fillId="4" borderId="4" xfId="0" applyNumberFormat="1" applyFont="1" applyFill="1" applyBorder="1" applyAlignment="1">
      <alignment horizontal="left" wrapText="1"/>
    </xf>
    <xf numFmtId="44" fontId="19" fillId="4" borderId="7" xfId="0" applyNumberFormat="1" applyFont="1" applyFill="1" applyBorder="1" applyAlignment="1">
      <alignment horizontal="left" wrapText="1"/>
    </xf>
    <xf numFmtId="44" fontId="19" fillId="4" borderId="1" xfId="0" applyNumberFormat="1" applyFont="1" applyFill="1" applyBorder="1" applyAlignment="1">
      <alignment horizontal="left" wrapText="1"/>
    </xf>
    <xf numFmtId="44" fontId="19" fillId="4" borderId="1" xfId="1" applyFont="1" applyFill="1" applyBorder="1" applyAlignment="1" applyProtection="1">
      <alignment horizontal="left"/>
    </xf>
    <xf numFmtId="44" fontId="19" fillId="4" borderId="6" xfId="1" applyFont="1" applyFill="1" applyBorder="1" applyAlignment="1" applyProtection="1">
      <alignment horizontal="left"/>
    </xf>
    <xf numFmtId="44" fontId="19" fillId="4" borderId="4" xfId="1" applyFont="1" applyFill="1" applyBorder="1" applyAlignment="1" applyProtection="1">
      <alignment horizontal="left"/>
    </xf>
    <xf numFmtId="44" fontId="19" fillId="4" borderId="7" xfId="1" applyFont="1" applyFill="1" applyBorder="1" applyAlignment="1" applyProtection="1">
      <alignment horizontal="left"/>
    </xf>
    <xf numFmtId="44" fontId="19" fillId="4" borderId="6" xfId="0" applyNumberFormat="1" applyFont="1" applyFill="1" applyBorder="1" applyAlignment="1">
      <alignment horizontal="left" wrapText="1"/>
    </xf>
    <xf numFmtId="44" fontId="19" fillId="4" borderId="4" xfId="1" applyFont="1" applyFill="1" applyBorder="1" applyAlignment="1" applyProtection="1">
      <alignment horizontal="left" vertical="top"/>
    </xf>
    <xf numFmtId="44" fontId="19" fillId="4" borderId="7" xfId="1" applyFont="1" applyFill="1" applyBorder="1" applyAlignment="1" applyProtection="1">
      <alignment horizontal="left" vertical="top"/>
    </xf>
    <xf numFmtId="44" fontId="18" fillId="4" borderId="1" xfId="0" applyNumberFormat="1" applyFont="1" applyFill="1" applyBorder="1"/>
    <xf numFmtId="44" fontId="18" fillId="4" borderId="1" xfId="1" applyFont="1" applyFill="1" applyBorder="1" applyAlignment="1"/>
    <xf numFmtId="44" fontId="19" fillId="4" borderId="1" xfId="0" applyNumberFormat="1" applyFont="1" applyFill="1" applyBorder="1" applyAlignment="1">
      <alignment wrapText="1"/>
    </xf>
    <xf numFmtId="44" fontId="19" fillId="4" borderId="1" xfId="0" applyNumberFormat="1" applyFont="1" applyFill="1" applyBorder="1"/>
    <xf numFmtId="44" fontId="19" fillId="4" borderId="1" xfId="1" applyFont="1" applyFill="1" applyBorder="1" applyAlignment="1">
      <alignment vertical="top"/>
    </xf>
    <xf numFmtId="44" fontId="19" fillId="4" borderId="1" xfId="0" applyNumberFormat="1" applyFont="1" applyFill="1" applyBorder="1" applyAlignment="1">
      <alignment vertical="center" wrapText="1"/>
    </xf>
    <xf numFmtId="44" fontId="19" fillId="4" borderId="0" xfId="0" applyNumberFormat="1" applyFont="1" applyFill="1"/>
    <xf numFmtId="0" fontId="27" fillId="0" borderId="0" xfId="0" applyFont="1"/>
    <xf numFmtId="0" fontId="5" fillId="0" borderId="0" xfId="0" applyFont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" xfId="3" applyFont="1" applyFill="1" applyBorder="1" applyAlignment="1" applyProtection="1">
      <alignment horizontal="left" vertical="center" indent="1"/>
    </xf>
    <xf numFmtId="0" fontId="20" fillId="10" borderId="29" xfId="0" applyFont="1" applyFill="1" applyBorder="1" applyAlignment="1" applyProtection="1">
      <alignment horizontal="center"/>
      <protection locked="0"/>
    </xf>
    <xf numFmtId="0" fontId="28" fillId="10" borderId="32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>
      <alignment horizontal="right"/>
    </xf>
    <xf numFmtId="0" fontId="14" fillId="0" borderId="0" xfId="0" applyFont="1"/>
    <xf numFmtId="0" fontId="14" fillId="4" borderId="9" xfId="0" applyFont="1" applyFill="1" applyBorder="1" applyAlignment="1">
      <alignment horizontal="right"/>
    </xf>
    <xf numFmtId="44" fontId="0" fillId="2" borderId="46" xfId="0" applyNumberFormat="1" applyFill="1" applyBorder="1" applyAlignment="1">
      <alignment horizontal="center"/>
    </xf>
    <xf numFmtId="44" fontId="0" fillId="2" borderId="46" xfId="0" applyNumberFormat="1" applyFill="1" applyBorder="1" applyAlignment="1" applyProtection="1">
      <alignment horizontal="center"/>
      <protection locked="0"/>
    </xf>
    <xf numFmtId="0" fontId="0" fillId="2" borderId="46" xfId="0" applyFill="1" applyBorder="1"/>
    <xf numFmtId="44" fontId="0" fillId="2" borderId="47" xfId="0" applyNumberFormat="1" applyFill="1" applyBorder="1"/>
    <xf numFmtId="0" fontId="14" fillId="4" borderId="31" xfId="0" applyFont="1" applyFill="1" applyBorder="1" applyAlignment="1">
      <alignment horizontal="right"/>
    </xf>
    <xf numFmtId="0" fontId="0" fillId="0" borderId="11" xfId="0" applyBorder="1"/>
    <xf numFmtId="44" fontId="14" fillId="4" borderId="44" xfId="1" applyFont="1" applyFill="1" applyBorder="1" applyAlignment="1" applyProtection="1">
      <alignment horizontal="center"/>
    </xf>
    <xf numFmtId="0" fontId="14" fillId="0" borderId="11" xfId="0" applyFont="1" applyBorder="1"/>
    <xf numFmtId="0" fontId="0" fillId="0" borderId="48" xfId="0" applyBorder="1"/>
    <xf numFmtId="44" fontId="0" fillId="4" borderId="10" xfId="0" applyNumberFormat="1" applyFill="1" applyBorder="1"/>
    <xf numFmtId="44" fontId="14" fillId="4" borderId="27" xfId="0" applyNumberFormat="1" applyFont="1" applyFill="1" applyBorder="1" applyAlignment="1">
      <alignment horizontal="center"/>
    </xf>
    <xf numFmtId="44" fontId="14" fillId="4" borderId="27" xfId="1" applyFont="1" applyFill="1" applyBorder="1" applyAlignment="1" applyProtection="1">
      <alignment horizontal="center"/>
    </xf>
    <xf numFmtId="44" fontId="14" fillId="4" borderId="28" xfId="1" applyFont="1" applyFill="1" applyBorder="1" applyAlignment="1" applyProtection="1">
      <alignment horizontal="center"/>
    </xf>
    <xf numFmtId="44" fontId="0" fillId="0" borderId="8" xfId="0" applyNumberFormat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right"/>
    </xf>
    <xf numFmtId="44" fontId="14" fillId="6" borderId="1" xfId="0" applyNumberFormat="1" applyFont="1" applyFill="1" applyBorder="1"/>
    <xf numFmtId="0" fontId="28" fillId="10" borderId="44" xfId="0" applyFont="1" applyFill="1" applyBorder="1" applyAlignment="1" applyProtection="1">
      <alignment horizontal="center" vertical="top" wrapText="1"/>
      <protection locked="0"/>
    </xf>
    <xf numFmtId="0" fontId="10" fillId="10" borderId="38" xfId="2" applyFont="1" applyFill="1" applyBorder="1" applyAlignment="1" applyProtection="1">
      <alignment horizontal="right" vertical="center"/>
    </xf>
    <xf numFmtId="0" fontId="10" fillId="10" borderId="39" xfId="2" applyFont="1" applyFill="1" applyBorder="1" applyAlignment="1" applyProtection="1">
      <alignment horizontal="right" vertical="center"/>
    </xf>
    <xf numFmtId="0" fontId="29" fillId="10" borderId="39" xfId="2" applyFont="1" applyFill="1" applyBorder="1" applyAlignment="1" applyProtection="1">
      <alignment vertical="center"/>
    </xf>
    <xf numFmtId="0" fontId="29" fillId="10" borderId="38" xfId="2" applyFont="1" applyFill="1" applyBorder="1" applyAlignment="1" applyProtection="1">
      <alignment vertical="center"/>
    </xf>
    <xf numFmtId="0" fontId="10" fillId="10" borderId="23" xfId="2" applyFont="1" applyFill="1" applyBorder="1" applyAlignment="1" applyProtection="1">
      <alignment vertical="center"/>
      <protection locked="0"/>
    </xf>
    <xf numFmtId="44" fontId="17" fillId="11" borderId="1" xfId="1" applyFont="1" applyFill="1" applyBorder="1" applyProtection="1"/>
    <xf numFmtId="44" fontId="17" fillId="11" borderId="1" xfId="1" applyFont="1" applyFill="1" applyBorder="1"/>
    <xf numFmtId="0" fontId="21" fillId="10" borderId="25" xfId="0" applyFont="1" applyFill="1" applyBorder="1" applyAlignment="1">
      <alignment vertical="top"/>
    </xf>
    <xf numFmtId="0" fontId="21" fillId="10" borderId="24" xfId="0" applyFont="1" applyFill="1" applyBorder="1" applyAlignment="1" applyProtection="1">
      <alignment horizontal="center"/>
      <protection locked="0"/>
    </xf>
    <xf numFmtId="44" fontId="22" fillId="10" borderId="18" xfId="0" applyNumberFormat="1" applyFont="1" applyFill="1" applyBorder="1" applyAlignment="1" applyProtection="1">
      <alignment vertical="top" wrapText="1"/>
      <protection locked="0"/>
    </xf>
    <xf numFmtId="44" fontId="28" fillId="10" borderId="18" xfId="0" applyNumberFormat="1" applyFont="1" applyFill="1" applyBorder="1" applyAlignment="1" applyProtection="1">
      <alignment vertical="top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 indent="1"/>
      <protection locked="0"/>
    </xf>
    <xf numFmtId="0" fontId="17" fillId="12" borderId="1" xfId="0" applyFont="1" applyFill="1" applyBorder="1" applyAlignment="1">
      <alignment vertical="top" wrapText="1"/>
    </xf>
    <xf numFmtId="0" fontId="17" fillId="12" borderId="1" xfId="0" applyFont="1" applyFill="1" applyBorder="1" applyAlignment="1">
      <alignment horizontal="center" vertical="top" wrapText="1"/>
    </xf>
    <xf numFmtId="0" fontId="18" fillId="12" borderId="1" xfId="0" applyFont="1" applyFill="1" applyBorder="1" applyAlignment="1">
      <alignment wrapText="1"/>
    </xf>
    <xf numFmtId="0" fontId="17" fillId="12" borderId="1" xfId="0" applyFont="1" applyFill="1" applyBorder="1" applyAlignment="1">
      <alignment wrapText="1"/>
    </xf>
    <xf numFmtId="0" fontId="18" fillId="12" borderId="17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right"/>
    </xf>
    <xf numFmtId="0" fontId="18" fillId="12" borderId="15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center"/>
    </xf>
    <xf numFmtId="0" fontId="18" fillId="12" borderId="0" xfId="0" applyFont="1" applyFill="1" applyAlignment="1">
      <alignment horizontal="right"/>
    </xf>
    <xf numFmtId="0" fontId="18" fillId="12" borderId="0" xfId="0" applyFont="1" applyFill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12" borderId="17" xfId="0" applyFont="1" applyFill="1" applyBorder="1" applyAlignment="1">
      <alignment horizontal="right"/>
    </xf>
    <xf numFmtId="0" fontId="18" fillId="12" borderId="0" xfId="0" applyFont="1" applyFill="1"/>
    <xf numFmtId="0" fontId="18" fillId="12" borderId="0" xfId="0" applyFont="1" applyFill="1" applyAlignment="1">
      <alignment horizontal="center"/>
    </xf>
    <xf numFmtId="0" fontId="18" fillId="12" borderId="0" xfId="0" applyFont="1" applyFill="1" applyAlignment="1">
      <alignment wrapText="1"/>
    </xf>
    <xf numFmtId="0" fontId="17" fillId="12" borderId="1" xfId="0" applyFont="1" applyFill="1" applyBorder="1" applyAlignment="1">
      <alignment horizontal="center" wrapText="1"/>
    </xf>
    <xf numFmtId="0" fontId="17" fillId="12" borderId="1" xfId="0" applyFont="1" applyFill="1" applyBorder="1"/>
    <xf numFmtId="0" fontId="17" fillId="12" borderId="1" xfId="0" applyFont="1" applyFill="1" applyBorder="1" applyAlignment="1">
      <alignment horizontal="center"/>
    </xf>
    <xf numFmtId="0" fontId="14" fillId="4" borderId="2" xfId="0" applyFont="1" applyFill="1" applyBorder="1"/>
    <xf numFmtId="0" fontId="0" fillId="4" borderId="12" xfId="0" applyFill="1" applyBorder="1"/>
    <xf numFmtId="0" fontId="0" fillId="4" borderId="11" xfId="0" applyFill="1" applyBorder="1"/>
    <xf numFmtId="0" fontId="14" fillId="13" borderId="5" xfId="0" applyFont="1" applyFill="1" applyBorder="1" applyAlignment="1">
      <alignment horizontal="right"/>
    </xf>
    <xf numFmtId="44" fontId="14" fillId="13" borderId="8" xfId="0" applyNumberFormat="1" applyFont="1" applyFill="1" applyBorder="1" applyAlignment="1">
      <alignment horizontal="center"/>
    </xf>
    <xf numFmtId="44" fontId="14" fillId="13" borderId="8" xfId="0" applyNumberFormat="1" applyFont="1" applyFill="1" applyBorder="1"/>
    <xf numFmtId="44" fontId="14" fillId="13" borderId="10" xfId="0" applyNumberFormat="1" applyFont="1" applyFill="1" applyBorder="1"/>
    <xf numFmtId="0" fontId="0" fillId="12" borderId="3" xfId="0" applyFill="1" applyBorder="1"/>
    <xf numFmtId="44" fontId="0" fillId="12" borderId="1" xfId="0" applyNumberFormat="1" applyFill="1" applyBorder="1" applyAlignment="1">
      <alignment horizontal="center"/>
    </xf>
    <xf numFmtId="17" fontId="14" fillId="12" borderId="1" xfId="0" applyNumberFormat="1" applyFont="1" applyFill="1" applyBorder="1" applyAlignment="1">
      <alignment horizontal="center"/>
    </xf>
    <xf numFmtId="0" fontId="14" fillId="4" borderId="3" xfId="0" applyFont="1" applyFill="1" applyBorder="1"/>
    <xf numFmtId="17" fontId="15" fillId="4" borderId="1" xfId="0" applyNumberFormat="1" applyFont="1" applyFill="1" applyBorder="1" applyAlignment="1" applyProtection="1">
      <alignment horizontal="center"/>
      <protection locked="0"/>
    </xf>
    <xf numFmtId="0" fontId="0" fillId="4" borderId="48" xfId="0" applyFill="1" applyBorder="1"/>
    <xf numFmtId="0" fontId="0" fillId="12" borderId="1" xfId="0" applyFill="1" applyBorder="1"/>
    <xf numFmtId="44" fontId="0" fillId="12" borderId="4" xfId="0" applyNumberFormat="1" applyFill="1" applyBorder="1"/>
    <xf numFmtId="0" fontId="14" fillId="5" borderId="2" xfId="0" applyFont="1" applyFill="1" applyBorder="1"/>
    <xf numFmtId="17" fontId="15" fillId="5" borderId="15" xfId="0" applyNumberFormat="1" applyFont="1" applyFill="1" applyBorder="1" applyAlignment="1">
      <alignment horizontal="center"/>
    </xf>
    <xf numFmtId="0" fontId="14" fillId="5" borderId="12" xfId="0" applyFont="1" applyFill="1" applyBorder="1"/>
    <xf numFmtId="0" fontId="14" fillId="5" borderId="0" xfId="0" applyFont="1" applyFill="1"/>
    <xf numFmtId="17" fontId="15" fillId="5" borderId="16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12" xfId="0" applyFill="1" applyBorder="1"/>
    <xf numFmtId="0" fontId="0" fillId="5" borderId="1" xfId="0" applyFill="1" applyBorder="1"/>
    <xf numFmtId="0" fontId="0" fillId="5" borderId="0" xfId="0" applyFill="1"/>
    <xf numFmtId="17" fontId="15" fillId="5" borderId="1" xfId="0" applyNumberFormat="1" applyFont="1" applyFill="1" applyBorder="1" applyAlignment="1">
      <alignment horizontal="center"/>
    </xf>
    <xf numFmtId="0" fontId="6" fillId="10" borderId="4" xfId="3" applyFont="1" applyFill="1" applyBorder="1" applyAlignment="1" applyProtection="1">
      <alignment horizontal="left" vertical="center" wrapText="1" indent="1"/>
    </xf>
    <xf numFmtId="0" fontId="5" fillId="10" borderId="4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10" borderId="7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12" borderId="1" xfId="0" applyFont="1" applyFill="1" applyBorder="1" applyAlignment="1">
      <alignment horizontal="center" vertical="top"/>
    </xf>
    <xf numFmtId="0" fontId="17" fillId="12" borderId="0" xfId="0" applyFont="1" applyFill="1" applyAlignment="1">
      <alignment horizontal="right"/>
    </xf>
    <xf numFmtId="0" fontId="17" fillId="10" borderId="17" xfId="0" applyFont="1" applyFill="1" applyBorder="1" applyAlignment="1" applyProtection="1">
      <alignment horizontal="left"/>
      <protection locked="0"/>
    </xf>
    <xf numFmtId="0" fontId="21" fillId="12" borderId="0" xfId="0" applyFont="1" applyFill="1" applyAlignment="1">
      <alignment horizontal="center"/>
    </xf>
    <xf numFmtId="0" fontId="20" fillId="12" borderId="19" xfId="0" applyFont="1" applyFill="1" applyBorder="1"/>
    <xf numFmtId="0" fontId="21" fillId="12" borderId="26" xfId="0" applyFont="1" applyFill="1" applyBorder="1" applyAlignment="1">
      <alignment horizontal="center" vertical="top" wrapText="1"/>
    </xf>
    <xf numFmtId="165" fontId="21" fillId="12" borderId="27" xfId="0" applyNumberFormat="1" applyFont="1" applyFill="1" applyBorder="1" applyAlignment="1">
      <alignment horizontal="center" vertical="top" wrapText="1"/>
    </xf>
    <xf numFmtId="0" fontId="21" fillId="12" borderId="27" xfId="0" applyFont="1" applyFill="1" applyBorder="1" applyAlignment="1">
      <alignment horizontal="center" vertical="top" wrapText="1"/>
    </xf>
    <xf numFmtId="165" fontId="21" fillId="12" borderId="28" xfId="0" applyNumberFormat="1" applyFont="1" applyFill="1" applyBorder="1" applyAlignment="1">
      <alignment horizontal="center" vertical="top" wrapText="1"/>
    </xf>
    <xf numFmtId="0" fontId="30" fillId="12" borderId="0" xfId="0" applyFont="1" applyFill="1" applyAlignment="1">
      <alignment horizontal="center" vertical="top"/>
    </xf>
    <xf numFmtId="44" fontId="21" fillId="12" borderId="1" xfId="0" applyNumberFormat="1" applyFont="1" applyFill="1" applyBorder="1" applyAlignment="1">
      <alignment horizontal="center" vertical="top" wrapText="1"/>
    </xf>
    <xf numFmtId="0" fontId="6" fillId="0" borderId="35" xfId="3" applyFont="1" applyFill="1" applyBorder="1" applyAlignment="1" applyProtection="1">
      <alignment horizontal="left" vertical="center" indent="1"/>
    </xf>
    <xf numFmtId="164" fontId="5" fillId="0" borderId="35" xfId="0" applyNumberFormat="1" applyFont="1" applyBorder="1" applyAlignment="1" applyProtection="1">
      <alignment horizontal="left" vertical="center" wrapText="1" indent="1"/>
      <protection locked="0"/>
    </xf>
    <xf numFmtId="0" fontId="10" fillId="10" borderId="23" xfId="2" applyFont="1" applyFill="1" applyBorder="1" applyAlignment="1" applyProtection="1">
      <alignment horizontal="left" vertical="center"/>
      <protection locked="0"/>
    </xf>
    <xf numFmtId="44" fontId="18" fillId="4" borderId="1" xfId="1" applyFont="1" applyFill="1" applyBorder="1" applyAlignment="1" applyProtection="1">
      <alignment horizontal="center" vertical="center"/>
    </xf>
    <xf numFmtId="44" fontId="17" fillId="4" borderId="1" xfId="1" applyFont="1" applyFill="1" applyBorder="1" applyAlignment="1" applyProtection="1">
      <alignment horizontal="center" vertical="center"/>
    </xf>
    <xf numFmtId="44" fontId="17" fillId="4" borderId="1" xfId="1" applyFont="1" applyFill="1" applyBorder="1" applyAlignment="1" applyProtection="1">
      <alignment wrapText="1"/>
    </xf>
    <xf numFmtId="44" fontId="17" fillId="4" borderId="1" xfId="1" applyFont="1" applyFill="1" applyBorder="1" applyAlignment="1" applyProtection="1">
      <alignment horizontal="left" wrapText="1"/>
    </xf>
    <xf numFmtId="164" fontId="5" fillId="0" borderId="11" xfId="3" applyNumberFormat="1" applyFont="1" applyFill="1" applyBorder="1" applyAlignment="1" applyProtection="1">
      <alignment horizontal="left" vertical="center" indent="1"/>
      <protection locked="0"/>
    </xf>
    <xf numFmtId="164" fontId="5" fillId="0" borderId="35" xfId="3" applyNumberFormat="1" applyFont="1" applyFill="1" applyBorder="1" applyAlignment="1" applyProtection="1">
      <alignment horizontal="left" vertical="center" indent="1"/>
      <protection locked="0"/>
    </xf>
    <xf numFmtId="14" fontId="5" fillId="0" borderId="1" xfId="3" applyNumberFormat="1" applyFont="1" applyFill="1" applyBorder="1" applyAlignment="1" applyProtection="1">
      <alignment horizontal="left" vertical="center" indent="1"/>
      <protection locked="0"/>
    </xf>
    <xf numFmtId="0" fontId="5" fillId="0" borderId="1" xfId="3" applyFont="1" applyFill="1" applyBorder="1" applyAlignment="1" applyProtection="1">
      <alignment horizontal="left" vertical="center" indent="1"/>
      <protection locked="0"/>
    </xf>
    <xf numFmtId="164" fontId="5" fillId="0" borderId="1" xfId="3" applyNumberFormat="1" applyFont="1" applyFill="1" applyBorder="1" applyAlignment="1" applyProtection="1">
      <alignment horizontal="left" vertical="center" indent="1"/>
      <protection locked="0"/>
    </xf>
    <xf numFmtId="44" fontId="5" fillId="4" borderId="1" xfId="3" applyNumberFormat="1" applyFont="1" applyFill="1" applyBorder="1" applyAlignment="1" applyProtection="1">
      <alignment horizontal="left" vertical="center" indent="1"/>
    </xf>
    <xf numFmtId="0" fontId="0" fillId="10" borderId="4" xfId="0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10" borderId="4" xfId="3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6" fillId="4" borderId="40" xfId="0" applyNumberFormat="1" applyFont="1" applyFill="1" applyBorder="1" applyAlignment="1">
      <alignment horizontal="left" vertical="top" wrapText="1" indent="1"/>
    </xf>
    <xf numFmtId="1" fontId="5" fillId="4" borderId="1" xfId="3" applyNumberFormat="1" applyFont="1" applyFill="1" applyBorder="1" applyAlignment="1" applyProtection="1">
      <alignment horizontal="center" vertical="center"/>
      <protection locked="0"/>
    </xf>
    <xf numFmtId="167" fontId="17" fillId="10" borderId="18" xfId="0" applyNumberFormat="1" applyFont="1" applyFill="1" applyBorder="1" applyAlignment="1" applyProtection="1">
      <alignment horizontal="center"/>
      <protection locked="0"/>
    </xf>
    <xf numFmtId="0" fontId="17" fillId="10" borderId="0" xfId="0" applyFont="1" applyFill="1" applyAlignment="1" applyProtection="1">
      <alignment horizontal="lef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12" borderId="0" xfId="0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44" fontId="31" fillId="0" borderId="0" xfId="0" applyNumberFormat="1" applyFont="1" applyAlignment="1">
      <alignment horizontal="center"/>
    </xf>
    <xf numFmtId="166" fontId="5" fillId="0" borderId="49" xfId="0" applyNumberFormat="1" applyFont="1" applyBorder="1" applyAlignment="1">
      <alignment horizontal="left" vertical="center" indent="1"/>
    </xf>
    <xf numFmtId="0" fontId="17" fillId="12" borderId="18" xfId="0" applyFont="1" applyFill="1" applyBorder="1"/>
    <xf numFmtId="0" fontId="10" fillId="10" borderId="32" xfId="2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4" xfId="0" applyFont="1" applyBorder="1" applyAlignment="1">
      <alignment horizontal="center"/>
    </xf>
    <xf numFmtId="0" fontId="17" fillId="12" borderId="15" xfId="0" applyFont="1" applyFill="1" applyBorder="1" applyAlignment="1">
      <alignment horizontal="left"/>
    </xf>
    <xf numFmtId="0" fontId="17" fillId="12" borderId="18" xfId="0" applyFont="1" applyFill="1" applyBorder="1" applyAlignment="1">
      <alignment horizontal="left"/>
    </xf>
    <xf numFmtId="0" fontId="17" fillId="12" borderId="35" xfId="0" applyFont="1" applyFill="1" applyBorder="1" applyAlignment="1">
      <alignment horizontal="left"/>
    </xf>
    <xf numFmtId="0" fontId="17" fillId="12" borderId="15" xfId="0" applyFont="1" applyFill="1" applyBorder="1" applyAlignment="1">
      <alignment horizontal="left" wrapText="1"/>
    </xf>
    <xf numFmtId="0" fontId="17" fillId="12" borderId="18" xfId="0" applyFont="1" applyFill="1" applyBorder="1" applyAlignment="1">
      <alignment horizontal="left" wrapText="1"/>
    </xf>
    <xf numFmtId="0" fontId="17" fillId="12" borderId="35" xfId="0" applyFont="1" applyFill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3" fillId="8" borderId="0" xfId="0" applyFont="1" applyFill="1" applyAlignment="1">
      <alignment horizontal="center"/>
    </xf>
    <xf numFmtId="0" fontId="17" fillId="12" borderId="17" xfId="0" applyFont="1" applyFill="1" applyBorder="1" applyAlignment="1">
      <alignment horizontal="left"/>
    </xf>
    <xf numFmtId="0" fontId="24" fillId="12" borderId="17" xfId="0" applyFont="1" applyFill="1" applyBorder="1" applyAlignment="1">
      <alignment horizontal="center"/>
    </xf>
    <xf numFmtId="0" fontId="17" fillId="12" borderId="18" xfId="0" applyFont="1" applyFill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2" fillId="0" borderId="31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5" fillId="0" borderId="3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33" fillId="0" borderId="9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25" fillId="9" borderId="9" xfId="2" applyFont="1" applyFill="1" applyBorder="1" applyAlignment="1" applyProtection="1">
      <alignment horizontal="center" vertical="center"/>
    </xf>
    <xf numFmtId="0" fontId="25" fillId="9" borderId="38" xfId="2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5" fillId="8" borderId="31" xfId="2" applyFont="1" applyFill="1" applyBorder="1" applyAlignment="1" applyProtection="1">
      <alignment horizontal="center" vertical="center"/>
    </xf>
    <xf numFmtId="0" fontId="25" fillId="8" borderId="39" xfId="2" applyFont="1" applyFill="1" applyBorder="1" applyAlignment="1" applyProtection="1">
      <alignment horizontal="center" vertical="center"/>
    </xf>
    <xf numFmtId="0" fontId="33" fillId="0" borderId="20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center"/>
    </xf>
    <xf numFmtId="0" fontId="17" fillId="12" borderId="18" xfId="0" applyFont="1" applyFill="1" applyBorder="1" applyAlignment="1" applyProtection="1">
      <alignment horizontal="left" vertical="top"/>
      <protection locked="0"/>
    </xf>
    <xf numFmtId="44" fontId="21" fillId="0" borderId="0" xfId="0" applyNumberFormat="1" applyFont="1" applyAlignment="1">
      <alignment horizontal="center" vertical="top" wrapText="1"/>
    </xf>
  </cellXfs>
  <cellStyles count="4">
    <cellStyle name="Currency" xfId="1" builtinId="4"/>
    <cellStyle name="Heading 1" xfId="2" builtinId="16"/>
    <cellStyle name="Heading 4" xfId="3" builtinId="19"/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DA3-89B1-46ED-9C82-BE3156192DEE}">
  <sheetPr>
    <tabColor rgb="FF99FF66"/>
    <pageSetUpPr fitToPage="1"/>
  </sheetPr>
  <dimension ref="A1:G44"/>
  <sheetViews>
    <sheetView tabSelected="1" view="pageLayout" zoomScaleNormal="100" workbookViewId="0">
      <selection activeCell="C7" sqref="C7"/>
    </sheetView>
  </sheetViews>
  <sheetFormatPr defaultRowHeight="15" x14ac:dyDescent="0.25"/>
  <cols>
    <col min="1" max="1" width="24" style="41" customWidth="1"/>
    <col min="2" max="2" width="17" style="41" customWidth="1"/>
    <col min="3" max="3" width="16.85546875" style="41" customWidth="1"/>
    <col min="4" max="4" width="17.28515625" style="41" customWidth="1"/>
    <col min="5" max="5" width="16.7109375" style="41" customWidth="1"/>
  </cols>
  <sheetData>
    <row r="1" spans="1:5" ht="18" x14ac:dyDescent="0.25">
      <c r="A1" s="304" t="s">
        <v>155</v>
      </c>
      <c r="B1" s="304"/>
      <c r="C1" s="304"/>
      <c r="D1" s="304"/>
      <c r="E1" s="304"/>
    </row>
    <row r="2" spans="1:5" x14ac:dyDescent="0.25">
      <c r="A2" s="217" t="s">
        <v>17</v>
      </c>
      <c r="B2" s="305" t="s">
        <v>182</v>
      </c>
      <c r="C2" s="305"/>
      <c r="D2" s="306"/>
      <c r="E2" s="306"/>
    </row>
    <row r="3" spans="1:5" x14ac:dyDescent="0.25">
      <c r="A3" s="218" t="s">
        <v>18</v>
      </c>
      <c r="B3" s="298" t="s">
        <v>188</v>
      </c>
      <c r="C3" s="299"/>
      <c r="D3" s="219" t="s">
        <v>56</v>
      </c>
      <c r="E3" s="293" t="s">
        <v>190</v>
      </c>
    </row>
    <row r="4" spans="1:5" x14ac:dyDescent="0.25">
      <c r="A4" s="218" t="s">
        <v>57</v>
      </c>
      <c r="B4" s="307" t="s">
        <v>183</v>
      </c>
      <c r="C4" s="307"/>
      <c r="D4" s="307"/>
      <c r="E4" s="307"/>
    </row>
    <row r="5" spans="1:5" x14ac:dyDescent="0.25">
      <c r="A5" s="218" t="s">
        <v>179</v>
      </c>
      <c r="B5" s="286" t="s">
        <v>95</v>
      </c>
      <c r="C5" s="220"/>
      <c r="D5" s="221" t="s">
        <v>147</v>
      </c>
      <c r="E5" s="290" t="b">
        <v>0</v>
      </c>
    </row>
    <row r="6" spans="1:5" x14ac:dyDescent="0.25">
      <c r="A6" s="217" t="s">
        <v>180</v>
      </c>
      <c r="B6" s="223" t="s">
        <v>184</v>
      </c>
      <c r="C6" s="260">
        <v>1</v>
      </c>
      <c r="D6" s="221" t="s">
        <v>148</v>
      </c>
      <c r="E6" s="290" t="b">
        <v>0</v>
      </c>
    </row>
    <row r="7" spans="1:5" x14ac:dyDescent="0.25">
      <c r="A7" s="224"/>
      <c r="B7" s="288" t="s">
        <v>181</v>
      </c>
      <c r="C7" s="295" t="b">
        <v>0</v>
      </c>
      <c r="D7" s="224"/>
      <c r="E7" s="224"/>
    </row>
    <row r="8" spans="1:5" x14ac:dyDescent="0.25">
      <c r="A8" s="297" t="s">
        <v>0</v>
      </c>
      <c r="B8" s="298"/>
      <c r="C8" s="299"/>
      <c r="D8" s="224"/>
      <c r="E8" s="224"/>
    </row>
    <row r="9" spans="1:5" ht="35.25" customHeight="1" x14ac:dyDescent="0.25">
      <c r="A9" s="213" t="s">
        <v>1</v>
      </c>
      <c r="B9" s="214" t="s">
        <v>19</v>
      </c>
      <c r="C9" s="214" t="s">
        <v>121</v>
      </c>
      <c r="D9" s="214" t="s">
        <v>122</v>
      </c>
      <c r="E9" s="214" t="s">
        <v>4</v>
      </c>
    </row>
    <row r="10" spans="1:5" x14ac:dyDescent="0.25">
      <c r="A10" s="215" t="s">
        <v>5</v>
      </c>
      <c r="B10" s="99">
        <f>Expenditures!B4</f>
        <v>46000</v>
      </c>
      <c r="C10" s="100">
        <f t="array" ref="C10">_xlfn.IFS(EXACT(C6,"1"),Expenditures!C4,EXACT(C6,"2"),Expenditures!D4,EXACT(C6,"3"),Expenditures!E4,EXACT(C6,"4"),Expenditures!F4,EXACT(C6,"5"),Expenditures!G4,EXACT(C6,"6"),Expenditures!H4,EXACT(C6,"7"),Expenditures!I4,EXACT(C6,"8"),Expenditures!J4,EXACT(C6,"9"),Expenditures!K4,EXACT(C6,"10"),Expenditures!L4,EXACT(C6,"11"),Expenditures!M4,EXACT(C6,"12"),Expenditures!N4, EXACT(C6,"13"),Expenditures!O4,EXACT(C6,"14"),Expenditures!P4,EXACT(C6,"15"),Expenditures!Q4)</f>
        <v>0</v>
      </c>
      <c r="D10" s="100">
        <f>Expenditures!AG4</f>
        <v>0</v>
      </c>
      <c r="E10" s="100">
        <f>B10-D10</f>
        <v>46000</v>
      </c>
    </row>
    <row r="11" spans="1:5" x14ac:dyDescent="0.25">
      <c r="A11" s="215" t="s">
        <v>7</v>
      </c>
      <c r="B11" s="99">
        <f>Expenditures!B5</f>
        <v>778</v>
      </c>
      <c r="C11" s="100" cm="1">
        <f t="array" ref="C11">_xlfn.IFS(EXACT(C6,"1"),Expenditures!C5,EXACT(C6,"2"),Expenditures!D5,EXACT(C6,"3"),Expenditures!E5,EXACT(C6,"4"),Expenditures!F5,EXACT(C6,"5"),Expenditures!G5,EXACT(C6,"6"),Expenditures!H5,EXACT(C6,"7"),Expenditures!I5,EXACT(C6,"8"),Expenditures!J5,EXACT(C6,"9"),Expenditures!K5,EXACT(C6,"10"),Expenditures!L5,EXACT(C6,"11"),Expenditures!M5,EXACT(C6,"12"),Expenditures!N5, EXACT(C6,"13"),Expenditures!O5,EXACT(C6,"14"),Expenditures!P5,EXACT(C6,"15"),Expenditures!Q5)</f>
        <v>0</v>
      </c>
      <c r="D11" s="100">
        <f>Expenditures!AG5</f>
        <v>0</v>
      </c>
      <c r="E11" s="100">
        <f t="shared" ref="E11:E17" si="0">B11-D11</f>
        <v>778</v>
      </c>
    </row>
    <row r="12" spans="1:5" x14ac:dyDescent="0.25">
      <c r="A12" s="215" t="s">
        <v>6</v>
      </c>
      <c r="B12" s="99">
        <f>Expenditures!B6</f>
        <v>0</v>
      </c>
      <c r="C12" s="100">
        <f t="array" ref="C12">_xlfn.IFS(EXACT(C6,"1"),Expenditures!C6,EXACT(C6,"2"),Expenditures!D6,EXACT(C6,"3"),Expenditures!E6,EXACT(C6,"4"),Expenditures!F6,EXACT(C6,"5"),Expenditures!G6,EXACT(C6,"6"),Expenditures!H6,EXACT(C6,"7"),Expenditures!I6,EXACT(C6,"8"),Expenditures!J6,EXACT(C6,"9"),Expenditures!K6,EXACT(C6,"10"),Expenditures!L6,EXACT(C6,"11"),Expenditures!M6,EXACT(C6,"12"),Expenditures!N6, EXACT(C6,"13"),Expenditures!O6,EXACT(C6,"14"),Expenditures!P6,EXACT(C6,"15"),Expenditures!Q6)</f>
        <v>0</v>
      </c>
      <c r="D12" s="100">
        <f>Expenditures!AG6</f>
        <v>0</v>
      </c>
      <c r="E12" s="100">
        <f t="shared" si="0"/>
        <v>0</v>
      </c>
    </row>
    <row r="13" spans="1:5" x14ac:dyDescent="0.25">
      <c r="A13" s="215" t="s">
        <v>8</v>
      </c>
      <c r="B13" s="99">
        <f>Expenditures!B7</f>
        <v>34500</v>
      </c>
      <c r="C13" s="100">
        <f t="array" ref="C13">_xlfn.IFS(EXACT(C6,"1"),Expenditures!C7,EXACT(C6,"2"),Expenditures!D7,EXACT(C6,"3"),Expenditures!E7,EXACT(C6,"4"),Expenditures!F7,EXACT(C6,"5"),Expenditures!G7,EXACT(C6,"6"),Expenditures!H7,EXACT(C6,"7"),Expenditures!I7,EXACT(C6,"8"),Expenditures!J7,EXACT(C6,"9"),Expenditures!K7,EXACT(C6,"10"),Expenditures!L7,EXACT(C6,"11"),Expenditures!M7,EXACT(C6,"12"),Expenditures!N7, EXACT(C6,"13"),Expenditures!O7,EXACT(C6,"14"),Expenditures!P7,EXACT(C6,"15"),Expenditures!Q7)</f>
        <v>0</v>
      </c>
      <c r="D13" s="100">
        <f>Expenditures!AG7</f>
        <v>0</v>
      </c>
      <c r="E13" s="100">
        <f t="shared" si="0"/>
        <v>34500</v>
      </c>
    </row>
    <row r="14" spans="1:5" x14ac:dyDescent="0.25">
      <c r="A14" s="215" t="s">
        <v>9</v>
      </c>
      <c r="B14" s="99">
        <f>Expenditures!B8</f>
        <v>553124.08000000007</v>
      </c>
      <c r="C14" s="100">
        <f t="array" ref="C14">_xlfn.IFS(EXACT(C6,"1"),Expenditures!C8,EXACT(C6,"2"),Expenditures!D8,EXACT(C6,"3"),Expenditures!E8,EXACT(C6,"4"),Expenditures!F8,EXACT(C6,"5"),Expenditures!G8,EXACT(C6,"6"),Expenditures!H8,EXACT(C6,"7"),Expenditures!I8,EXACT(C6,"8"),Expenditures!J8,EXACT(C6,"9"),Expenditures!K8,EXACT(C6,"10"),Expenditures!L8,EXACT(C6,"11"),Expenditures!M8,EXACT(C6,"12"),Expenditures!N8, EXACT(C6,"13"),Expenditures!O8,EXACT(C6,"14"),Expenditures!P8,EXACT(C6,"15"),Expenditures!Q8)</f>
        <v>0</v>
      </c>
      <c r="D14" s="100">
        <f>Expenditures!AG8</f>
        <v>0</v>
      </c>
      <c r="E14" s="100">
        <f t="shared" si="0"/>
        <v>553124.08000000007</v>
      </c>
    </row>
    <row r="15" spans="1:5" x14ac:dyDescent="0.25">
      <c r="A15" s="215" t="s">
        <v>20</v>
      </c>
      <c r="B15" s="99">
        <f>Expenditures!B9</f>
        <v>1043.75</v>
      </c>
      <c r="C15" s="100">
        <f t="array" ref="C15">_xlfn.IFS(EXACT(C6,"1"),Expenditures!C9,EXACT(C6,"2"),Expenditures!D9,EXACT(C6,"3"),Expenditures!E9,EXACT(C6,"4"),Expenditures!F9,EXACT(C6,"5"),Expenditures!G9,EXACT(C6,"6"),Expenditures!H9,EXACT(C6,"7"),Expenditures!I9,EXACT(C6,"8"),Expenditures!J9,EXACT(C6,"9"),Expenditures!K9,EXACT(C6,"10"),Expenditures!L9,EXACT(C6,"11"),Expenditures!M9,EXACT(C6,"12"),Expenditures!N9, EXACT(C6,"13"),Expenditures!O9,EXACT(C6,"14"),Expenditures!P9,EXACT(C6,"15"),Expenditures!Q9)</f>
        <v>0</v>
      </c>
      <c r="D15" s="100">
        <f>Expenditures!AG9</f>
        <v>0</v>
      </c>
      <c r="E15" s="100">
        <f t="shared" si="0"/>
        <v>1043.75</v>
      </c>
    </row>
    <row r="16" spans="1:5" x14ac:dyDescent="0.25">
      <c r="A16" s="215" t="s">
        <v>33</v>
      </c>
      <c r="B16" s="272">
        <f>Expenditures!B10</f>
        <v>3947.13</v>
      </c>
      <c r="C16" s="100">
        <f t="array" ref="C16">_xlfn.IFS(EXACT(C6,"1"),Expenditures!C10,EXACT(C6,"2"),Expenditures!D10,EXACT(C6,"3"),Expenditures!E10,EXACT(C6,"4"),Expenditures!F10,EXACT(C6,"5"),Expenditures!G10,EXACT(C6,"6"),Expenditures!H10,EXACT(C6,"7"),Expenditures!I10,EXACT(C6,"8"),Expenditures!J10,EXACT(C6,"9"),Expenditures!K10,EXACT(C6,"10"),Expenditures!L10,EXACT(C6,"11"),Expenditures!M10,EXACT(C6,"12"),Expenditures!N10, EXACT(C6,"13"),Expenditures!O10,EXACT(C6,"14"),Expenditures!P10,EXACT(C6,"15"),Expenditures!Q10)</f>
        <v>0</v>
      </c>
      <c r="D16" s="101">
        <f>Expenditures!AG10</f>
        <v>0</v>
      </c>
      <c r="E16" s="100">
        <f t="shared" si="0"/>
        <v>3947.13</v>
      </c>
    </row>
    <row r="17" spans="1:5" x14ac:dyDescent="0.25">
      <c r="A17" s="216" t="s">
        <v>10</v>
      </c>
      <c r="B17" s="273">
        <f>SUM(B10:B16)</f>
        <v>639392.96000000008</v>
      </c>
      <c r="C17" s="102">
        <f>SUM(C10:C16)</f>
        <v>0</v>
      </c>
      <c r="D17" s="102">
        <f>SUM(D10:D16)</f>
        <v>0</v>
      </c>
      <c r="E17" s="102">
        <f t="shared" si="0"/>
        <v>639392.96000000008</v>
      </c>
    </row>
    <row r="18" spans="1:5" x14ac:dyDescent="0.25">
      <c r="A18" s="226"/>
      <c r="B18" s="226"/>
      <c r="C18" s="226"/>
      <c r="D18" s="226"/>
      <c r="E18" s="226"/>
    </row>
    <row r="19" spans="1:5" x14ac:dyDescent="0.25">
      <c r="A19" s="300" t="s">
        <v>13</v>
      </c>
      <c r="B19" s="301"/>
      <c r="C19" s="302"/>
      <c r="D19" s="226"/>
      <c r="E19" s="226"/>
    </row>
    <row r="20" spans="1:5" ht="30" x14ac:dyDescent="0.25">
      <c r="A20" s="216" t="s">
        <v>1</v>
      </c>
      <c r="B20" s="227" t="s">
        <v>91</v>
      </c>
      <c r="C20" s="227" t="s">
        <v>88</v>
      </c>
      <c r="D20" s="227" t="s">
        <v>89</v>
      </c>
      <c r="E20" s="227" t="s">
        <v>90</v>
      </c>
    </row>
    <row r="21" spans="1:5" x14ac:dyDescent="0.25">
      <c r="A21" s="215" t="s">
        <v>5</v>
      </c>
      <c r="B21" s="76">
        <f>Match!N3</f>
        <v>41333</v>
      </c>
      <c r="C21" s="103">
        <f t="array" ref="C21">_xlfn.IFS(EXACT(C6,"1"),Match!B4,EXACT(C6,"2"),Match!C4,EXACT(C6,"3"),Match!D4,EXACT(C6,"4"),Match!E4,EXACT(C6,"5"),Match!F4,EXACT(C6,"6"),Match!G4,EXACT(C6,"7"),Match!H4,EXACT(C6,"8"),Match!I4,EXACT(C6,"9"),Match!J4,EXACT(C6,"10"),Match!K4,EXACT(C6,"11"),Match!B14,EXACT(C6,"12"),Match!C14, EXACT(C6,"13"),Match!D14,EXACT(C6,"14"),Match!E14,EXACT(C6,"15"),Match!F14)</f>
        <v>0</v>
      </c>
      <c r="D21" s="76">
        <f>Match!O3</f>
        <v>0</v>
      </c>
      <c r="E21" s="76">
        <f t="shared" ref="E21:E26" si="1">B21-D21</f>
        <v>41333</v>
      </c>
    </row>
    <row r="22" spans="1:5" x14ac:dyDescent="0.25">
      <c r="A22" s="215" t="s">
        <v>7</v>
      </c>
      <c r="B22" s="76">
        <f>Match!N4</f>
        <v>4866</v>
      </c>
      <c r="C22" s="103">
        <f t="array" ref="C22">_xlfn.IFS(EXACT(C6,"1"),Match!B5,EXACT(C6,"2"),Match!C5,EXACT(C6,"3"),Match!D5,EXACT(C6,"4"),Match!E5,EXACT(C6,"5"),Match!F5,EXACT(C6,"6"),Match!G5,EXACT(C6,"7"),Match!H5,EXACT(C6,"8"),Match!I5,EXACT(C6,"9"),Match!J5,EXACT(C6,"10"),Match!K5,EXACT(C6,"11"),Match!B15,EXACT(C6,"12"),Match!C15, EXACT(C6,"13"),Match!D15,EXACT(C6,"14"),Match!E15,EXACT(C6,"15"),Match!F15)</f>
        <v>0</v>
      </c>
      <c r="D22" s="76">
        <f>Match!O4</f>
        <v>0</v>
      </c>
      <c r="E22" s="76">
        <f t="shared" si="1"/>
        <v>4866</v>
      </c>
    </row>
    <row r="23" spans="1:5" x14ac:dyDescent="0.25">
      <c r="A23" s="215" t="s">
        <v>6</v>
      </c>
      <c r="B23" s="76">
        <f>Match!N5</f>
        <v>0</v>
      </c>
      <c r="C23" s="103">
        <f t="array" ref="C23">_xlfn.IFS(EXACT(C6,"1"),Match!B6,EXACT(C6,"2"),Match!C6,EXACT(C6,"3"),Match!D6,EXACT(C6,"4"),Match!E6,EXACT(C6,"5"),Match!F6,EXACT(C6,"6"),Match!G6,EXACT(C6,"7"),Match!H6,EXACT(C6,"8"),Match!I6,EXACT(C6,"9"),Match!J6,EXACT(C6,"10"),Match!K6,EXACT(C6,"11"),Match!B16,EXACT(C6,"12"),Match!C16, EXACT(C6,"13"),Match!D16,EXACT(C6,"14"),Match!E16,EXACT(C6,"15"),Match!F16)</f>
        <v>0</v>
      </c>
      <c r="D23" s="76">
        <f>Match!O5</f>
        <v>0</v>
      </c>
      <c r="E23" s="76">
        <f t="shared" si="1"/>
        <v>0</v>
      </c>
    </row>
    <row r="24" spans="1:5" x14ac:dyDescent="0.25">
      <c r="A24" s="215" t="s">
        <v>8</v>
      </c>
      <c r="B24" s="76">
        <f>Match!N6</f>
        <v>4075</v>
      </c>
      <c r="C24" s="104">
        <f t="array" ref="C24">_xlfn.IFS(EXACT(C6,"1"),Match!B7,EXACT(C6,"2"),Match!C7,EXACT(C6,"3"),Match!D7,EXACT(C6,"4"),Match!E7,EXACT(C6,"5"),Match!F7,EXACT(C6,"6"),Match!G7,EXACT(C6,"7"),Match!H7,EXACT(C6,"8"),Match!I7,EXACT(C6,"9"),Match!J7,EXACT(C6,"10"),Match!K7,EXACT(C6,"11"),Match!B17,EXACT(C6,"12"),Match!C17, EXACT(C6,"13"),Match!D17,EXACT(C6,"14"),Match!E17,EXACT(C6,"15"),Match!F17)</f>
        <v>0</v>
      </c>
      <c r="D24" s="76">
        <f>Match!O6</f>
        <v>0</v>
      </c>
      <c r="E24" s="76">
        <f t="shared" si="1"/>
        <v>4075</v>
      </c>
    </row>
    <row r="25" spans="1:5" x14ac:dyDescent="0.25">
      <c r="A25" s="215" t="s">
        <v>9</v>
      </c>
      <c r="B25" s="76">
        <f>Match!N7</f>
        <v>13000</v>
      </c>
      <c r="C25" s="103">
        <f t="array" ref="C25">_xlfn.IFS(EXACT(C6,"1"),Match!B8,EXACT(C6,"2"),Match!C8,EXACT(C6,"3"),Match!D8,EXACT(C6,"4"),Match!E8,EXACT(C6,"5"),Match!F8,EXACT(C6,"6"),Match!G8,EXACT(C6,"7"),Match!H8,EXACT(C6,"8"),Match!I8,EXACT(C6,"9"),Match!J8,EXACT(C6,"10"),Match!K8,EXACT(C6,"11"),Match!B18,EXACT(C6,"12"),Match!C18, EXACT(C6,"13"),Match!D18,EXACT(C6,"14"),Match!E18,EXACT(C6,"15"),Match!F18)</f>
        <v>0</v>
      </c>
      <c r="D25" s="76">
        <f>Match!O7</f>
        <v>0</v>
      </c>
      <c r="E25" s="76">
        <f t="shared" si="1"/>
        <v>13000</v>
      </c>
    </row>
    <row r="26" spans="1:5" ht="16.5" customHeight="1" x14ac:dyDescent="0.25">
      <c r="A26" s="215" t="s">
        <v>20</v>
      </c>
      <c r="B26" s="76">
        <f>Match!N8</f>
        <v>1000</v>
      </c>
      <c r="C26" s="103">
        <f t="array" ref="C26">_xlfn.IFS(EXACT(C6,"1"),Match!B9,EXACT(C6,"2"),Match!C9,EXACT(C6,"3"),Match!D9,EXACT(C6,"4"),Match!E9,EXACT(C6,"5"),Match!F9,EXACT(C6,"6"),Match!G9,EXACT(C6,"7"),Match!H9,EXACT(C6,"8"),Match!I9,EXACT(C6,"9"),Match!J9,EXACT(C6,"10"),Match!K9,EXACT(C6,"11"),Match!B19,EXACT(C6,"12"),Match!C19, EXACT(C6,"13"),Match!D19,EXACT(C6,"14"),Match!E19,EXACT(C6,"15"),Match!F19)</f>
        <v>0</v>
      </c>
      <c r="D26" s="76">
        <f>Match!O8</f>
        <v>0</v>
      </c>
      <c r="E26" s="76">
        <f t="shared" si="1"/>
        <v>1000</v>
      </c>
    </row>
    <row r="27" spans="1:5" x14ac:dyDescent="0.25">
      <c r="A27" s="216" t="s">
        <v>10</v>
      </c>
      <c r="B27" s="274">
        <f>SUM(B21:B26)</f>
        <v>64274</v>
      </c>
      <c r="C27" s="275">
        <f>SUM(C21:C26)</f>
        <v>0</v>
      </c>
      <c r="D27" s="274">
        <f>SUM(D21:D26)</f>
        <v>0</v>
      </c>
      <c r="E27" s="274">
        <f>B27-D27</f>
        <v>64274</v>
      </c>
    </row>
    <row r="28" spans="1:5" x14ac:dyDescent="0.25">
      <c r="A28" s="42"/>
      <c r="B28" s="42"/>
      <c r="C28" s="42"/>
      <c r="D28" s="42"/>
      <c r="E28" s="42"/>
    </row>
    <row r="29" spans="1:5" ht="30" x14ac:dyDescent="0.25">
      <c r="A29" s="228"/>
      <c r="B29" s="229" t="s">
        <v>11</v>
      </c>
      <c r="C29" s="227" t="s">
        <v>2</v>
      </c>
      <c r="D29" s="227" t="s">
        <v>3</v>
      </c>
      <c r="E29" s="227" t="s">
        <v>4</v>
      </c>
    </row>
    <row r="30" spans="1:5" ht="23.25" customHeight="1" x14ac:dyDescent="0.25">
      <c r="A30" s="216" t="s">
        <v>21</v>
      </c>
      <c r="B30" s="77">
        <f>Expenditures!B11</f>
        <v>639392.96000000008</v>
      </c>
      <c r="C30" s="206">
        <f>C17</f>
        <v>0</v>
      </c>
      <c r="D30" s="77">
        <f>D17</f>
        <v>0</v>
      </c>
      <c r="E30" s="77">
        <f>E17</f>
        <v>639392.96000000008</v>
      </c>
    </row>
    <row r="31" spans="1:5" ht="10.9" customHeight="1" x14ac:dyDescent="0.25"/>
    <row r="32" spans="1:5" ht="55.5" customHeight="1" x14ac:dyDescent="0.25">
      <c r="A32" s="303" t="s">
        <v>12</v>
      </c>
      <c r="B32" s="303"/>
      <c r="C32" s="303"/>
      <c r="D32" s="303"/>
      <c r="E32" s="303"/>
    </row>
    <row r="34" spans="1:7" x14ac:dyDescent="0.25">
      <c r="A34" s="85"/>
      <c r="B34" s="84"/>
      <c r="C34" s="85"/>
      <c r="D34" s="85"/>
      <c r="E34" s="85"/>
    </row>
    <row r="35" spans="1:7" x14ac:dyDescent="0.25">
      <c r="A35" s="41" t="s">
        <v>14</v>
      </c>
      <c r="C35" s="296" t="s">
        <v>15</v>
      </c>
      <c r="D35" s="296"/>
      <c r="E35" s="41" t="s">
        <v>16</v>
      </c>
    </row>
    <row r="36" spans="1:7" x14ac:dyDescent="0.25">
      <c r="C36" s="40"/>
      <c r="D36" s="40"/>
    </row>
    <row r="37" spans="1:7" x14ac:dyDescent="0.25">
      <c r="A37" s="49" t="s">
        <v>142</v>
      </c>
    </row>
    <row r="38" spans="1:7" x14ac:dyDescent="0.25">
      <c r="A38" s="49" t="s">
        <v>143</v>
      </c>
      <c r="B38" s="49"/>
      <c r="C38" s="49"/>
      <c r="D38" s="49"/>
      <c r="E38" s="49"/>
      <c r="F38" s="126"/>
      <c r="G38" s="126"/>
    </row>
    <row r="39" spans="1:7" x14ac:dyDescent="0.25">
      <c r="A39" s="49" t="s">
        <v>144</v>
      </c>
      <c r="B39" s="49"/>
      <c r="C39" s="49"/>
      <c r="D39" s="49"/>
      <c r="E39" s="49"/>
      <c r="F39" s="126"/>
      <c r="G39" s="126"/>
    </row>
    <row r="41" spans="1:7" x14ac:dyDescent="0.25">
      <c r="A41" s="85"/>
      <c r="B41" s="84"/>
      <c r="C41" s="84"/>
      <c r="D41" s="85"/>
      <c r="E41" s="84"/>
    </row>
    <row r="42" spans="1:7" x14ac:dyDescent="0.25">
      <c r="A42" s="41" t="s">
        <v>145</v>
      </c>
      <c r="B42" s="127"/>
      <c r="C42" s="40"/>
      <c r="D42" s="41" t="s">
        <v>16</v>
      </c>
    </row>
    <row r="44" spans="1:7" x14ac:dyDescent="0.25">
      <c r="A44" s="176" t="s">
        <v>146</v>
      </c>
      <c r="B44" s="177" t="b">
        <v>0</v>
      </c>
    </row>
  </sheetData>
  <sheetProtection algorithmName="SHA-512" hashValue="KDdS2cY/a2PMoFSEcIidfOqx6Uw7w4AyFRYHWfEhl30X/TVg+KcCmMee0OvJHIUHb0/W0snotTqTct8/Ubd3Iw==" saltValue="T73i1d5tr1IcLr9pSloMkQ==" spinCount="100000" sheet="1" objects="1" scenarios="1"/>
  <dataConsolidate/>
  <mergeCells count="9">
    <mergeCell ref="C35:D35"/>
    <mergeCell ref="A8:C8"/>
    <mergeCell ref="A19:C19"/>
    <mergeCell ref="A32:E32"/>
    <mergeCell ref="A1:E1"/>
    <mergeCell ref="B2:C2"/>
    <mergeCell ref="D2:E2"/>
    <mergeCell ref="B3:C3"/>
    <mergeCell ref="B4:E4"/>
  </mergeCells>
  <pageMargins left="0.7" right="0.7" top="0.75" bottom="0.75" header="0.3" footer="0.3"/>
  <pageSetup scale="90" fitToHeight="0" orientation="portrait" r:id="rId1"/>
  <headerFooter>
    <oddHeader>&amp;C&amp;"-,Bold"&amp;20EXAMPLE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8F6B4C-2018-4650-B23E-051E629138D3}">
          <x14:formula1>
            <xm:f>Sheet1!$B$1:$B$30</xm:f>
          </x14:formula1>
          <xm:sqref>C6</xm:sqref>
        </x14:dataValidation>
        <x14:dataValidation type="list" allowBlank="1" showInputMessage="1" showErrorMessage="1" xr:uid="{82836BC5-8557-413F-88EE-7057554F3573}">
          <x14:formula1>
            <xm:f>Sheet1!A1:A30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ED95-7D2A-421C-BE08-5527C826E1BA}">
  <sheetPr>
    <tabColor rgb="FF99FF66"/>
    <pageSetUpPr fitToPage="1"/>
  </sheetPr>
  <dimension ref="A1:G99"/>
  <sheetViews>
    <sheetView view="pageLayout" zoomScaleNormal="100" workbookViewId="0">
      <selection activeCell="D2" sqref="D2"/>
    </sheetView>
  </sheetViews>
  <sheetFormatPr defaultRowHeight="15" x14ac:dyDescent="0.25"/>
  <cols>
    <col min="1" max="1" width="14.5703125" style="41" customWidth="1"/>
    <col min="2" max="2" width="19.85546875" style="41" customWidth="1"/>
    <col min="3" max="3" width="15.140625" style="47" customWidth="1"/>
    <col min="4" max="4" width="15" style="47" customWidth="1"/>
    <col min="5" max="5" width="20.5703125" style="41" customWidth="1"/>
    <col min="6" max="6" width="17.42578125" style="47" customWidth="1"/>
    <col min="7" max="7" width="15.7109375" style="41" customWidth="1"/>
  </cols>
  <sheetData>
    <row r="1" spans="1:7" ht="28.15" customHeight="1" thickBot="1" x14ac:dyDescent="0.3">
      <c r="A1" s="261"/>
      <c r="B1" s="263" t="s">
        <v>1</v>
      </c>
      <c r="C1" s="264" t="s">
        <v>134</v>
      </c>
      <c r="D1" s="264" t="s">
        <v>135</v>
      </c>
      <c r="E1" s="265" t="s">
        <v>1</v>
      </c>
      <c r="F1" s="264" t="s">
        <v>121</v>
      </c>
      <c r="G1" s="266" t="s">
        <v>135</v>
      </c>
    </row>
    <row r="2" spans="1:7" ht="15.75" customHeight="1" x14ac:dyDescent="0.25">
      <c r="A2" s="262" t="s">
        <v>123</v>
      </c>
      <c r="B2" s="96" t="s">
        <v>40</v>
      </c>
      <c r="C2" s="129" t="s">
        <v>149</v>
      </c>
      <c r="D2" s="180" t="s">
        <v>151</v>
      </c>
      <c r="E2" s="94" t="s">
        <v>41</v>
      </c>
      <c r="F2" s="130" t="s">
        <v>149</v>
      </c>
      <c r="G2" s="200" t="s">
        <v>151</v>
      </c>
    </row>
    <row r="3" spans="1:7" ht="16.5" thickBot="1" x14ac:dyDescent="0.3">
      <c r="A3" s="179">
        <v>1</v>
      </c>
      <c r="B3" s="78" t="s">
        <v>5</v>
      </c>
      <c r="C3" s="152" cm="1">
        <f t="array" ref="C3">_xlfn.IFS(EXACT(A3,"1"),Expenditures!C14,EXACT(A3,"2"),Expenditures!D14,EXACT(A3,"3"),Expenditures!E14,EXACT(A3,"4"),Expenditures!F14,EXACT(A3,"5"),Expenditures!G14,EXACT(A3,"6"),Expenditures!H14,EXACT(A3,"7"),Expenditures!I14,EXACT(A3,"8"),Expenditures!J14,EXACT(A3,"9"),Expenditures!K14,EXACT(A3,"10"),Expenditures!L14,EXACT(A3,"11"),Expenditures!M14,EXACT(A3,"12"),Expenditures!N14, EXACT(A3,"13"),Expenditures!O14,EXACT(A3,"14"),Expenditures!P14,EXACT(A3,"15"),Expenditures!Q14)</f>
        <v>0</v>
      </c>
      <c r="D3" s="153">
        <f>Expenditures!AH14</f>
        <v>1000</v>
      </c>
      <c r="E3" s="78" t="s">
        <v>5</v>
      </c>
      <c r="F3" s="111">
        <f t="array" ref="F3">_xlfn.IFS(EXACT(A3,"1"),Expenditures!C24,EXACT(A3,"2"),Expenditures!D24,EXACT(A3,"3"),Expenditures!E24,EXACT(A3,"4"),Expenditures!F24,EXACT(A3,"5"),Expenditures!G24,EXACT(A3,"6"),Expenditures!H24,EXACT(A3,"7"),Expenditures!I24,EXACT(A3,"8"),Expenditures!J24,EXACT(A3,"9"),Expenditures!K24,EXACT(A3,"10"),Expenditures!L24,EXACT(A3,"11"),Expenditures!M24,EXACT(A3,"12"),Expenditures!N24, EXACT(A3,"13"),Expenditures!O24,EXACT(A3,"14"),Expenditures!P24,EXACT(A3,"15"),Expenditures!Q24)</f>
        <v>0</v>
      </c>
      <c r="G3" s="159">
        <f>Expenditures!AH24</f>
        <v>2500</v>
      </c>
    </row>
    <row r="4" spans="1:7" x14ac:dyDescent="0.25">
      <c r="A4" s="49"/>
      <c r="B4" s="78" t="s">
        <v>7</v>
      </c>
      <c r="C4" s="111" cm="1">
        <f t="array" ref="C4">_xlfn.IFS(EXACT(A3,"1"),Expenditures!C15,EXACT(A3,"2"),Expenditures!D15,EXACT(A3,"3"),Expenditures!E15,EXACT(A3,"4"),Expenditures!F15,EXACT(A3,"5"),Expenditures!G15,EXACT(A3,"6"),Expenditures!H15,EXACT(A3,"7"),Expenditures!I15,EXACT(A3,"8"),Expenditures!J15,EXACT(A3,"9"),Expenditures!K15,EXACT(A3,"10"),Expenditures!L15,EXACT(A3,"11"),Expenditures!M15,EXACT(A3,"12"),Expenditures!N15, EXACT(A3,"13"),Expenditures!O15,EXACT(A3,"14"),Expenditures!P15,EXACT(A3,"15"),Expenditures!Q15)</f>
        <v>0</v>
      </c>
      <c r="D4" s="106">
        <f>Expenditures!AH15</f>
        <v>0</v>
      </c>
      <c r="E4" s="78" t="s">
        <v>7</v>
      </c>
      <c r="F4" s="111">
        <f t="array" ref="F4">_xlfn.IFS(EXACT(A3,"1"),Expenditures!C25,EXACT(A3,"2"),Expenditures!D25,EXACT(A3,"3"),Expenditures!E25,EXACT(A3,"4"),Expenditures!F25,EXACT(A3,"5"),Expenditures!G25,EXACT(A3,"6"),Expenditures!H25,EXACT(A3,"7"),Expenditures!I25,EXACT(A3,"8"),Expenditures!J25,EXACT(A3,"9"),Expenditures!K25,EXACT(A3,"10"),Expenditures!L25,EXACT(A3,"11"),Expenditures!M25,EXACT(A3,"12"),Expenditures!N25, EXACT(A3,"13"),Expenditures!O25,EXACT(A3,"14"),Expenditures!P25,EXACT(A3,"15"),Expenditures!Q25)</f>
        <v>0</v>
      </c>
      <c r="G4" s="159">
        <f>Expenditures!AH25</f>
        <v>0</v>
      </c>
    </row>
    <row r="5" spans="1:7" x14ac:dyDescent="0.25">
      <c r="A5" s="49"/>
      <c r="B5" s="78" t="s">
        <v>6</v>
      </c>
      <c r="C5" s="148">
        <f t="array" ref="C5">_xlfn.IFS(EXACT(A3,"1"),Expenditures!C16,EXACT(A3,"2"),Expenditures!D16,EXACT(A3,"3"),Expenditures!E16,EXACT(A3,"4"),Expenditures!F16,EXACT(A3,"5"),Expenditures!G16,EXACT(A3,"6"),Expenditures!H16,EXACT(A3,"7"),Expenditures!I16,EXACT(A3,"8"),Expenditures!J16,EXACT(A3,"9"),Expenditures!K16,EXACT(A3,"10"),Expenditures!L16,EXACT(A3,"11"),Expenditures!M16,EXACT(A3,"12"),Expenditures!N16, EXACT(A3,"13"),Expenditures!O16,EXACT(A3,"14"),Expenditures!P16,EXACT(A3,"15"),Expenditures!Q16)</f>
        <v>0</v>
      </c>
      <c r="D5" s="153">
        <f>Expenditures!AH16</f>
        <v>0</v>
      </c>
      <c r="E5" s="78" t="s">
        <v>6</v>
      </c>
      <c r="F5" s="111">
        <f t="array" ref="F5">_xlfn.IFS(EXACT(A3,"1"),Expenditures!C26,EXACT(A3,"2"),Expenditures!D26,EXACT(A3,"3"),Expenditures!E26,EXACT(A3,"4"),Expenditures!F26,EXACT(A3,"5"),Expenditures!G26,EXACT(A3,"6"),Expenditures!H26,EXACT(A3,"7"),Expenditures!I26,EXACT(A3,"8"),Expenditures!J26,EXACT(A3,"9"),Expenditures!K26,EXACT(A3,"10"),Expenditures!L26,EXACT(A3,"11"),Expenditures!M26,EXACT(A3,"12"),Expenditures!N26, EXACT(A3,"13"),Expenditures!O26,EXACT(A3,"14"),Expenditures!P26,EXACT(A3,"15"),Expenditures!Q26)</f>
        <v>0</v>
      </c>
      <c r="G5" s="159">
        <f>Expenditures!AH26</f>
        <v>0</v>
      </c>
    </row>
    <row r="6" spans="1:7" x14ac:dyDescent="0.25">
      <c r="A6" s="49"/>
      <c r="B6" s="78" t="s">
        <v>8</v>
      </c>
      <c r="C6" s="148">
        <f t="array" ref="C6">_xlfn.IFS(EXACT(A3,"1"),Expenditures!C17,EXACT(A3,"2"),Expenditures!D17,EXACT(A3,"3"),Expenditures!E17,EXACT(A3,"4"),Expenditures!F17,EXACT(A3,"5"),Expenditures!G17,EXACT(A3,"6"),Expenditures!H17,EXACT(A3,"7"),Expenditures!I17,EXACT(A3,"8"),Expenditures!J17,EXACT(A3,"9"),Expenditures!K17,EXACT(A3,"10"),Expenditures!L17,EXACT(A3,"11"),Expenditures!M17,EXACT(A3,"12"),Expenditures!N17, EXACT(A3,"13"),Expenditures!O17,EXACT(A3,"14"),Expenditures!P17,EXACT(A3,"15"),Expenditures!Q17)</f>
        <v>0</v>
      </c>
      <c r="D6" s="106">
        <f>Expenditures!AH17</f>
        <v>0</v>
      </c>
      <c r="E6" s="78" t="s">
        <v>8</v>
      </c>
      <c r="F6" s="111">
        <f t="array" ref="F6">_xlfn.IFS(EXACT(A3,"1"),Expenditures!C27,EXACT(A3,"2"),Expenditures!D27,EXACT(A3,"3"),Expenditures!E27,EXACT(A3,"4"),Expenditures!F27,EXACT(A3,"5"),Expenditures!G27,EXACT(A3,"6"),Expenditures!H27,EXACT(A3,"7"),Expenditures!I27,EXACT(A3,"8"),Expenditures!J27,EXACT(A3,"9"),Expenditures!K27,EXACT(A3,"10"),Expenditures!L27,EXACT(A3,"11"),Expenditures!M27,EXACT(A3,"12"),Expenditures!N27, EXACT(A3,"13"),Expenditures!O27,EXACT(A3,"14"),Expenditures!P27,EXACT(A3,"15"),Expenditures!Q27)</f>
        <v>0</v>
      </c>
      <c r="G6" s="159">
        <f>Expenditures!AH27</f>
        <v>0</v>
      </c>
    </row>
    <row r="7" spans="1:7" x14ac:dyDescent="0.25">
      <c r="A7" s="49"/>
      <c r="B7" s="78" t="s">
        <v>9</v>
      </c>
      <c r="C7" s="148">
        <f t="array" ref="C7">_xlfn.IFS(EXACT(A3,"1"),Expenditures!C18,EXACT(A3,"2"),Expenditures!D18,EXACT(A3,"3"),Expenditures!E18,EXACT(A3,"4"),Expenditures!F18,EXACT(A3,"5"),Expenditures!G18,EXACT(A3,"6"),Expenditures!H18,EXACT(A3,"7"),Expenditures!I18,EXACT(A3,"8"),Expenditures!J18,EXACT(A3,"9"),Expenditures!K18,EXACT(A3,"10"),Expenditures!L18,EXACT(A3,"11"),Expenditures!M18,EXACT(A3,"12"),Expenditures!N18, EXACT(A3,"13"),Expenditures!O18,EXACT(A3,"14"),Expenditures!P18,EXACT(A3,"15"),Expenditures!Q18)</f>
        <v>0</v>
      </c>
      <c r="D7" s="153">
        <f>Expenditures!AH18</f>
        <v>0</v>
      </c>
      <c r="E7" s="78" t="s">
        <v>9</v>
      </c>
      <c r="F7" s="111">
        <f t="array" ref="F7">_xlfn.IFS(EXACT(A3,"1"),Expenditures!C28,EXACT(A3,"2"),Expenditures!D28,EXACT(A3,"3"),Expenditures!E28,EXACT(A3,"4"),Expenditures!F28,EXACT(A3,"5"),Expenditures!G28,EXACT(A3,"6"),Expenditures!H28,EXACT(A3,"7"),Expenditures!I28,EXACT(A3,"8"),Expenditures!J28,EXACT(A3,"9"),Expenditures!K28,EXACT(A3,"10"),Expenditures!L28,EXACT(A3,"11"),Expenditures!M28,EXACT(A3,"12"),Expenditures!N28, EXACT(A3,"13"),Expenditures!O28,EXACT(A3,"14"),Expenditures!P28,EXACT(A3,"15"),Expenditures!Q28)</f>
        <v>0</v>
      </c>
      <c r="G7" s="159">
        <f>Expenditures!AH28</f>
        <v>0</v>
      </c>
    </row>
    <row r="8" spans="1:7" x14ac:dyDescent="0.25">
      <c r="A8" s="49"/>
      <c r="B8" s="78" t="s">
        <v>20</v>
      </c>
      <c r="C8" s="148">
        <f t="array" ref="C8">_xlfn.IFS(EXACT(A3,"1"),Expenditures!C19,EXACT(A3,"2"),Expenditures!D19,EXACT(A3,"3"),Expenditures!E19,EXACT(A3,"4"),Expenditures!F19,EXACT(A3,"5"),Expenditures!G19,EXACT(A3,"6"),Expenditures!H19,EXACT(A3,"7"),Expenditures!I19,EXACT(A3,"8"),Expenditures!J19,EXACT(A3,"9"),Expenditures!K19,EXACT(A3,"10"),Expenditures!L19,EXACT(A3,"11"),Expenditures!M19,EXACT(A3,"12"),Expenditures!N19, EXACT(A3,"13"),Expenditures!O19,EXACT(A3,"14"),Expenditures!P19,EXACT(A3,"15"),Expenditures!Q19)</f>
        <v>0</v>
      </c>
      <c r="D8" s="106">
        <f>Expenditures!AH19</f>
        <v>0</v>
      </c>
      <c r="E8" s="78" t="s">
        <v>20</v>
      </c>
      <c r="F8" s="111">
        <f t="array" ref="F8">_xlfn.IFS(EXACT(A3,"1"),Expenditures!C29,EXACT(A3,"2"),Expenditures!D29,EXACT(A3,"3"),Expenditures!E29,EXACT(A3,"4"),Expenditures!F29,EXACT(A3,"5"),Expenditures!G29,EXACT(A3,"6"),Expenditures!H29,EXACT(A3,"7"),Expenditures!I29,EXACT(A3,"8"),Expenditures!J29,EXACT(A3,"9"),Expenditures!K29,EXACT(A3,"10"),Expenditures!L29,EXACT(A3,"11"),Expenditures!M29,EXACT(A3,"12"),Expenditures!N29, EXACT(A3,"13"),Expenditures!O29,EXACT(A3,"14"),Expenditures!P29,EXACT(A3,"15"),Expenditures!Q29)</f>
        <v>0</v>
      </c>
      <c r="G8" s="159">
        <f>Expenditures!AH29</f>
        <v>0</v>
      </c>
    </row>
    <row r="9" spans="1:7" ht="15.75" thickBot="1" x14ac:dyDescent="0.3">
      <c r="A9" s="49"/>
      <c r="B9" s="79" t="s">
        <v>33</v>
      </c>
      <c r="C9" s="149">
        <f t="array" ref="C9">_xlfn.IFS(EXACT(A3,"1"),Expenditures!C20,EXACT(A3,"2"),Expenditures!D20,EXACT(A3,"3"),Expenditures!E20,EXACT(A3,"4"),Expenditures!F20,EXACT(A3,"5"),Expenditures!G20,EXACT(A3,"6"),Expenditures!H20,EXACT(A3,"7"),Expenditures!I20,EXACT(A3,"8"),Expenditures!J20,EXACT(A3,"9"),Expenditures!K20,EXACT(A3,"10"),Expenditures!L20,EXACT(A3,"11"),Expenditures!M20,EXACT(A3,"12"),Expenditures!N20, EXACT(A3,"13"),Expenditures!O20,EXACT(A3,"14"),Expenditures!P20,EXACT(A3,"15"),Expenditures!Q20)</f>
        <v>0</v>
      </c>
      <c r="D9" s="154">
        <f>Expenditures!AH20</f>
        <v>86.75</v>
      </c>
      <c r="E9" s="79" t="s">
        <v>33</v>
      </c>
      <c r="F9" s="112">
        <f t="array" ref="F9">_xlfn.IFS(EXACT(A3,"1"),Expenditures!C30,EXACT(A3,"2"),Expenditures!D30,EXACT(A3,"3"),Expenditures!E30,EXACT(A3,"4"),Expenditures!F30,EXACT(A3,"5"),Expenditures!G30,EXACT(A3,"6"),Expenditures!H30,EXACT(A3,"7"),Expenditures!I30,EXACT(A3,"8"),Expenditures!J30,EXACT(A3,"9"),Expenditures!K30,EXACT(A3,"10"),Expenditures!L30,EXACT(A3,"11"),Expenditures!M30,EXACT(A3,"12"),Expenditures!N30, EXACT(A3,"13"),Expenditures!O30,EXACT(A3,"14"),Expenditures!P30,EXACT(A3,"15"),Expenditures!Q30)</f>
        <v>0</v>
      </c>
      <c r="G9" s="160">
        <f>Expenditures!AH30</f>
        <v>216.88</v>
      </c>
    </row>
    <row r="10" spans="1:7" x14ac:dyDescent="0.25">
      <c r="A10" s="49"/>
      <c r="B10" s="94" t="s">
        <v>42</v>
      </c>
      <c r="C10" s="130" t="s">
        <v>149</v>
      </c>
      <c r="D10" s="200" t="s">
        <v>152</v>
      </c>
      <c r="E10" s="94" t="s">
        <v>43</v>
      </c>
      <c r="F10" s="130" t="s">
        <v>149</v>
      </c>
      <c r="G10" s="200" t="s">
        <v>152</v>
      </c>
    </row>
    <row r="11" spans="1:7" x14ac:dyDescent="0.25">
      <c r="A11" s="49"/>
      <c r="B11" s="78" t="s">
        <v>5</v>
      </c>
      <c r="C11" s="114" cm="1">
        <f t="array" ref="C11">_xlfn.IFS(EXACT(A3,"1"),Expenditures!C34,EXACT(A3,"2"),Expenditures!D34,EXACT(A3,"3"),Expenditures!E34,EXACT(A3,"4"),Expenditures!F34,EXACT(A3,"5"),Expenditures!G34,EXACT(A3,"6"),Expenditures!H34,EXACT(A3,"7"),Expenditures!I34,EXACT(A3,"8"),Expenditures!J34,EXACT(A3,"9"),Expenditures!K34,EXACT(A3,"10"),Expenditures!L34,EXACT(A3,"11"),Expenditures!M34,EXACT(A3,"12"),Expenditures!N34, EXACT(A3,"13"),Expenditures!O34,EXACT(A3,"14"),Expenditures!P34,EXACT(A3,"15"),Expenditures!Q34)</f>
        <v>0</v>
      </c>
      <c r="D11" s="108">
        <f>Expenditures!AH34</f>
        <v>5000</v>
      </c>
      <c r="E11" s="78" t="s">
        <v>5</v>
      </c>
      <c r="F11" s="110">
        <f t="array" ref="F11">_xlfn.IFS(EXACT(A3,"1"),Expenditures!C44,EXACT(A3,"2"),Expenditures!D44,EXACT(A3,"3"),Expenditures!E44,EXACT(A3,"4"),Expenditures!F44,EXACT(A3,"5"),Expenditures!G44,EXACT(A3,"6"),Expenditures!H44,EXACT(A3,"7"),Expenditures!I44,EXACT(A3,"8"),Expenditures!J44,EXACT(A3,"9"),Expenditures!K44,EXACT(A3,"10"),Expenditures!L44,EXACT(A3,"11"),Expenditures!M44,EXACT(A3,"12"),Expenditures!N44, EXACT(A3,"13"),Expenditures!O44,EXACT(A3,"14"),Expenditures!P44,EXACT(A3,"15"),Expenditures!Q44)</f>
        <v>0</v>
      </c>
      <c r="G11" s="105">
        <f>Expenditures!AH44</f>
        <v>1000</v>
      </c>
    </row>
    <row r="12" spans="1:7" x14ac:dyDescent="0.25">
      <c r="A12" s="49"/>
      <c r="B12" s="78" t="s">
        <v>7</v>
      </c>
      <c r="C12" s="114" cm="1">
        <f t="array" ref="C12">_xlfn.IFS(EXACT(A3,"1"),Expenditures!C35,EXACT(A3,"2"),Expenditures!D35,EXACT(A3,"3"),Expenditures!E35,EXACT(A3,"4"),Expenditures!F35,EXACT(A3,"5"),Expenditures!G35,EXACT(A3,"6"),Expenditures!H35,EXACT(A3,"7"),Expenditures!I35,EXACT(A3,"8"),Expenditures!J35,EXACT(A3,"9"),Expenditures!K35,EXACT(A3,"10"),Expenditures!L35,EXACT(A3,"11"),Expenditures!M35,EXACT(A3,"12"),Expenditures!N35, EXACT(A3,"13"),Expenditures!O35,EXACT(A3,"14"),Expenditures!P35,EXACT(A3,"15"),Expenditures!Q35)</f>
        <v>0</v>
      </c>
      <c r="D12" s="108">
        <f>Expenditures!AH35</f>
        <v>0</v>
      </c>
      <c r="E12" s="78" t="s">
        <v>7</v>
      </c>
      <c r="F12" s="110">
        <f t="array" ref="F12">_xlfn.IFS(EXACT(A3,"1"),Expenditures!C45,EXACT(A3,"2"),Expenditures!D45,EXACT(A3,"3"),Expenditures!E45,EXACT(A3,"4"),Expenditures!F45,EXACT(A3,"5"),Expenditures!G45,EXACT(A3,"6"),Expenditures!H45,EXACT(A3,"7"),Expenditures!I45,EXACT(A3,"8"),Expenditures!J45,EXACT(A3,"9"),Expenditures!K45,EXACT(A3,"10"),Expenditures!L45,EXACT(A3,"11"),Expenditures!M45,EXACT(A3,"12"),Expenditures!N45, EXACT(A3,"13"),Expenditures!O45,EXACT(A3,"14"),Expenditures!P45,EXACT(A3,"15"),Expenditures!Q45)</f>
        <v>0</v>
      </c>
      <c r="G12" s="105">
        <f>Expenditures!AH45</f>
        <v>0</v>
      </c>
    </row>
    <row r="13" spans="1:7" x14ac:dyDescent="0.25">
      <c r="A13" s="49"/>
      <c r="B13" s="78" t="s">
        <v>6</v>
      </c>
      <c r="C13" s="155" cm="1">
        <f t="array" ref="C13">_xlfn.IFS(EXACT(A3,"1"),Expenditures!C36,EXACT(A3,"2"),Expenditures!D36,EXACT(A3,"3"),Expenditures!E36,EXACT(A3,"4"),Expenditures!F36,EXACT(A3,"5"),Expenditures!G36,EXACT(A3,"6"),Expenditures!H36,EXACT(A3,"7"),Expenditures!I36,EXACT(A3,"8"),Expenditures!J36,EXACT(A3,"9"),Expenditures!K36,EXACT(A3,"10"),Expenditures!L36,EXACT(A3,"11"),Expenditures!M36,EXACT(A3,"12"),Expenditures!N36, EXACT(A3,"13"),Expenditures!O36,EXACT(A3,"14"),Expenditures!P36,EXACT(A3,"15"),Expenditures!Q36)</f>
        <v>0</v>
      </c>
      <c r="D13" s="108">
        <f>Expenditures!AH36</f>
        <v>0</v>
      </c>
      <c r="E13" s="78" t="s">
        <v>6</v>
      </c>
      <c r="F13" s="162">
        <f t="array" ref="F13">_xlfn.IFS(EXACT(A3,"1"),Expenditures!C46,EXACT(A3,"2"),Expenditures!D46,EXACT(A3,"3"),Expenditures!E46,EXACT(A3,"4"),Expenditures!F46,EXACT(A3,"5"),Expenditures!G46,EXACT(A3,"6"),Expenditures!H46,EXACT(A3,"7"),Expenditures!I46,EXACT(A3,"8"),Expenditures!J46,EXACT(A3,"9"),Expenditures!K46,EXACT(A3,"10"),Expenditures!L46,EXACT(A3,"11"),Expenditures!M46,EXACT(A3,"12"),Expenditures!N46, EXACT(A3,"13"),Expenditures!O46,EXACT(A3,"14"),Expenditures!P46,EXACT(A3,"15"),Expenditures!Q46)</f>
        <v>0</v>
      </c>
      <c r="G13" s="105">
        <f>Expenditures!AH46</f>
        <v>0</v>
      </c>
    </row>
    <row r="14" spans="1:7" x14ac:dyDescent="0.25">
      <c r="A14" s="49"/>
      <c r="B14" s="78" t="s">
        <v>8</v>
      </c>
      <c r="C14" s="155" cm="1">
        <f t="array" ref="C14">_xlfn.IFS(EXACT(A3,"1"),Expenditures!C37,EXACT(A3,"2"),Expenditures!D37,EXACT(A3,"3"),Expenditures!E37,EXACT(A3,"4"),Expenditures!F37,EXACT(A3,"5"),Expenditures!G37,EXACT(A3,"6"),Expenditures!H37,EXACT(A3,"7"),Expenditures!I37,EXACT(A3,"8"),Expenditures!J37,EXACT(A3,"9"),Expenditures!K37,EXACT(A3,"10"),Expenditures!L37,EXACT(A3,"11"),Expenditures!M37,EXACT(A3,"12"),Expenditures!N37, EXACT(A3,"13"),Expenditures!O37,EXACT(A3,"14"),Expenditures!P37,EXACT(A3,"15"),Expenditures!Q37)</f>
        <v>0</v>
      </c>
      <c r="D14" s="108">
        <f>Expenditures!AH37</f>
        <v>0</v>
      </c>
      <c r="E14" s="78" t="s">
        <v>8</v>
      </c>
      <c r="F14" s="110">
        <f t="array" ref="F14">_xlfn.IFS(EXACT(A3,"1"),Expenditures!C47,EXACT(A3,"2"),Expenditures!D47,EXACT(A3,"3"),Expenditures!E47,EXACT(A3,"4"),Expenditures!F47,EXACT(A3,"5"),Expenditures!G47,EXACT(A3,"6"),Expenditures!H47,EXACT(A3,"7"),Expenditures!I47,EXACT(A3,"8"),Expenditures!J47,EXACT(A3,"9"),Expenditures!K47,EXACT(A3,"10"),Expenditures!L47,EXACT(A3,"11"),Expenditures!M47,EXACT(A3,"12"),Expenditures!N47, EXACT(A3,"13"),Expenditures!O47,EXACT(A3,"14"),Expenditures!P47,EXACT(A3,"15"),Expenditures!Q47)</f>
        <v>0</v>
      </c>
      <c r="G14" s="105">
        <f>Expenditures!AH47</f>
        <v>0</v>
      </c>
    </row>
    <row r="15" spans="1:7" x14ac:dyDescent="0.25">
      <c r="A15" s="49"/>
      <c r="B15" s="78" t="s">
        <v>9</v>
      </c>
      <c r="C15" s="114" cm="1">
        <f t="array" ref="C15">_xlfn.IFS(EXACT(A3,"1"),Expenditures!C38,EXACT(A3,"2"),Expenditures!D38,EXACT(A3,"3"),Expenditures!E38,EXACT(A3,"4"),Expenditures!F38,EXACT(A3,"5"),Expenditures!G38,EXACT(A3,"6"),Expenditures!H38,EXACT(A3,"7"),Expenditures!I38,EXACT(A3,"8"),Expenditures!J38,EXACT(A3,"9"),Expenditures!K38,EXACT(A3,"10"),Expenditures!L38,EXACT(A3,"11"),Expenditures!M38,EXACT(A3,"12"),Expenditures!N38,EXACT(A3,"13"),Expenditures!O38,EXACT(A3,"14"),Expenditures!P38,EXACT(A3,"15"),Expenditures!Q38)</f>
        <v>0</v>
      </c>
      <c r="D15" s="108">
        <f>Expenditures!AH38</f>
        <v>0</v>
      </c>
      <c r="E15" s="78" t="s">
        <v>9</v>
      </c>
      <c r="F15" s="162">
        <f t="array" ref="F15">_xlfn.IFS(EXACT(A3,"1"),Expenditures!C48,EXACT(A3,"2"),Expenditures!D48,EXACT(A3,"3"),Expenditures!E48,EXACT(A3,"4"),Expenditures!F48,EXACT(A3,"5"),Expenditures!G48,EXACT(A3,"6"),Expenditures!H48,EXACT(A3,"7"),Expenditures!I48,EXACT(A3,"8"),Expenditures!J48,EXACT(A3,"9"),Expenditures!K48,EXACT(A3,"10"),Expenditures!L48,EXACT(A3,"11"),Expenditures!M48,EXACT(A3,"12"),Expenditures!N48, EXACT(A3,"13"),Expenditures!O48,EXACT(A3,"14"),Expenditures!P48,EXACT(A3,"15"),Expenditures!Q48)</f>
        <v>0</v>
      </c>
      <c r="G15" s="105">
        <f>Expenditures!AH48</f>
        <v>3000</v>
      </c>
    </row>
    <row r="16" spans="1:7" x14ac:dyDescent="0.25">
      <c r="A16" s="49"/>
      <c r="B16" s="78" t="s">
        <v>20</v>
      </c>
      <c r="C16" s="155" cm="1">
        <f t="array" ref="C16">_xlfn.IFS(EXACT(A3,"1"),Expenditures!C39,EXACT(A3,"2"),Expenditures!D39,EXACT(A3,"3"),Expenditures!E39,EXACT(A3,"4"),Expenditures!F39,EXACT(A3,"5"),Expenditures!G39,EXACT(A3,"6"),Expenditures!H39,EXACT(A3,"7"),Expenditures!I39,EXACT(A3,"8"),Expenditures!J39,EXACT(A3,"9"),Expenditures!K39,EXACT(A3,"10"),Expenditures!L39,EXACT(A3,"11"),Expenditures!M39,EXACT(A3,"12"),Expenditures!N39, EXACT(A3,"13"),Expenditures!O39,EXACT(A3,"14"),Expenditures!P39,EXACT(A3,"15"),Expenditures!Q39)</f>
        <v>0</v>
      </c>
      <c r="D16" s="108">
        <f>Expenditures!AH39</f>
        <v>0</v>
      </c>
      <c r="E16" s="78" t="s">
        <v>20</v>
      </c>
      <c r="F16" s="162">
        <f t="array" ref="F16">_xlfn.IFS(EXACT(A3,"1"),Expenditures!C49,EXACT(A3,"2"),Expenditures!D49,EXACT(A3,"3"),Expenditures!E49,EXACT(A3,"4"),Expenditures!F49,EXACT(A3,"5"),Expenditures!G49,EXACT(A3,"6"),Expenditures!H49,EXACT(A3,"7"),Expenditures!I49,EXACT(A3,"8"),Expenditures!J49,EXACT(A3,"9"),Expenditures!K49,EXACT(A3,"10"),Expenditures!L49,EXACT(A3,"11"),Expenditures!M49,EXACT(A3,"12"),Expenditures!N49, EXACT(A3,"13"),Expenditures!O49,EXACT(A3,"14"),Expenditures!P49,EXACT(A3,"15"),Expenditures!Q49)</f>
        <v>0</v>
      </c>
      <c r="G16" s="105">
        <f>Expenditures!AH49</f>
        <v>0</v>
      </c>
    </row>
    <row r="17" spans="1:7" ht="15.75" thickBot="1" x14ac:dyDescent="0.3">
      <c r="A17" s="49"/>
      <c r="B17" s="79" t="s">
        <v>33</v>
      </c>
      <c r="C17" s="156" cm="1">
        <f t="array" ref="C17">_xlfn.IFS(EXACT(A3,"1"),Expenditures!C40,EXACT(A3,"2"),Expenditures!D40,EXACT(A3,"3"),Expenditures!E40,EXACT(A3,"4"),Expenditures!F40,EXACT(A3,"5"),Expenditures!G40,EXACT(A3,"6"),Expenditures!H40,EXACT(A3,"7"),Expenditures!I40,EXACT(A3,"8"),Expenditures!J40,EXACT(A3,"9"),Expenditures!K40,EXACT(A3,"10"),Expenditures!L40,EXACT(A3,"11"),Expenditures!M40,EXACT(A3,"12"),Expenditures!N40, EXACT(A3,"13"),Expenditures!O40,EXACT(A3,"14"),Expenditures!P40,EXACT(A3,"15"),Expenditures!Q40)</f>
        <v>0</v>
      </c>
      <c r="D17" s="109">
        <f>Expenditures!AH40</f>
        <v>433.75</v>
      </c>
      <c r="E17" s="79" t="s">
        <v>33</v>
      </c>
      <c r="F17" s="163">
        <f t="array" ref="F17">_xlfn.IFS(EXACT(A3,"1"),Expenditures!C50,EXACT(A3,"2"),Expenditures!D50,EXACT(A3,"3"),Expenditures!E50,EXACT(A3,"4"),Expenditures!F50,EXACT(A3,"5"),Expenditures!G50,EXACT(A3,"6"),Expenditures!H50,EXACT(A3,"7"),Expenditures!I50,EXACT(A3,"8"),Expenditures!J50,EXACT(A3,"9"),Expenditures!K50,EXACT(A3,"10"),Expenditures!L50,EXACT(A3,"11"),Expenditures!M50,EXACT(A3,"12"),Expenditures!N50, EXACT(A3,"13"),Expenditures!O50,EXACT(A3,"14"),Expenditures!P50,EXACT(A3,"15"),Expenditures!Q50)</f>
        <v>0</v>
      </c>
      <c r="G17" s="107">
        <f>Expenditures!AH50</f>
        <v>86.75</v>
      </c>
    </row>
    <row r="18" spans="1:7" x14ac:dyDescent="0.25">
      <c r="A18" s="49"/>
      <c r="B18" s="94" t="s">
        <v>44</v>
      </c>
      <c r="C18" s="130" t="s">
        <v>149</v>
      </c>
      <c r="D18" s="200" t="s">
        <v>152</v>
      </c>
      <c r="E18" s="94" t="s">
        <v>45</v>
      </c>
      <c r="F18" s="130" t="s">
        <v>149</v>
      </c>
      <c r="G18" s="200" t="s">
        <v>152</v>
      </c>
    </row>
    <row r="19" spans="1:7" x14ac:dyDescent="0.25">
      <c r="A19" s="49"/>
      <c r="B19" s="78" t="s">
        <v>5</v>
      </c>
      <c r="C19" s="113">
        <f t="array" ref="C19">_xlfn.IFS(EXACT(A3,"1"),Expenditures!C54,EXACT(A3,"2"),Expenditures!D54,EXACT(A3,"3"),Expenditures!E54,EXACT(A3,"4"),Expenditures!F54,EXACT(A3,"5"),Expenditures!G54,EXACT(A3,"6"),Expenditures!H54,EXACT(A3,"7"),Expenditures!I54,EXACT(A3,"8"),Expenditures!J54,EXACT(A3,"9"),Expenditures!K54,EXACT(A3,"10"),Expenditures!L54,EXACT(A3,"11"),Expenditures!M54,EXACT(A3,"12"),Expenditures!N54, EXACT(A3,"13"),Expenditures!O54,EXACT(A3,"14"),Expenditures!P54,EXACT(A3,"15"),Expenditures!Q54)</f>
        <v>0</v>
      </c>
      <c r="D19" s="108">
        <f>Expenditures!AH54</f>
        <v>0</v>
      </c>
      <c r="E19" s="78" t="s">
        <v>5</v>
      </c>
      <c r="F19" s="157">
        <f t="array" ref="F19">_xlfn.IFS(EXACT(A3,"1"),Expenditures!C64,EXACT(A3,"2"),Expenditures!D64,EXACT(A3,"3"),Expenditures!E64,EXACT(A3,"4"),Expenditures!F64,EXACT(A3,"5"),Expenditures!G64,EXACT(A3,"6"),Expenditures!H64,EXACT(A3,"7"),Expenditures!I64,EXACT(A3,"8"),Expenditures!J64,EXACT(A3,"9"),Expenditures!K64,EXACT(A3,"10"),Expenditures!L64,EXACT(A3,"11"),Expenditures!M64,EXACT(A3,"12"),Expenditures!N64, EXACT(A3,"13"),Expenditures!O64,EXACT(A3,"14"),Expenditures!P64,EXACT(A3,"15"),Expenditures!Q64)</f>
        <v>0</v>
      </c>
      <c r="G19" s="105">
        <f>Expenditures!AH64</f>
        <v>0</v>
      </c>
    </row>
    <row r="20" spans="1:7" x14ac:dyDescent="0.25">
      <c r="A20" s="49"/>
      <c r="B20" s="78" t="s">
        <v>7</v>
      </c>
      <c r="C20" s="113">
        <f t="array" ref="C20">_xlfn.IFS(EXACT(A3,"1"),Expenditures!C55,EXACT(A3,"2"),Expenditures!D55,EXACT(A3,"3"),Expenditures!E55,EXACT(A3,"4"),Expenditures!F55,EXACT(A3,"5"),Expenditures!G55,EXACT(A3,"6"),Expenditures!H55,EXACT(A3,"7"),Expenditures!I55,EXACT(A3,"8"),Expenditures!J55,EXACT(A3,"9"),Expenditures!K55,EXACT(A3,"10"),Expenditures!L55,EXACT(A3,"11"),Expenditures!M55,EXACT(A3,"12"),Expenditures!N55, EXACT(A3,"13"),Expenditures!O55,EXACT(A3,"14"),Expenditures!P55,EXACT(A3,"15"),Expenditures!Q55)</f>
        <v>0</v>
      </c>
      <c r="D20" s="108">
        <f>Expenditures!AH55</f>
        <v>0</v>
      </c>
      <c r="E20" s="78" t="s">
        <v>7</v>
      </c>
      <c r="F20" s="117">
        <f t="array" ref="F20">_xlfn.IFS(EXACT(A3,"1"),Expenditures!C65,EXACT(A3,"2"),Expenditures!D65,EXACT(A3,"3"),Expenditures!E65,EXACT(A3,"4"),Expenditures!F65,EXACT(A3,"5"),Expenditures!G65,EXACT(A3,"6"),Expenditures!H65,EXACT(A3,"7"),Expenditures!I65,EXACT(A3,"8"),Expenditures!J65,EXACT(A3,"9"),Expenditures!K65,EXACT(A3,"10"),Expenditures!L65,EXACT(A3,"11"),Expenditures!M65,EXACT(A3,"12"),Expenditures!N65, EXACT(A3,"13"),Expenditures!O65,EXACT(A3,"14"),Expenditures!P65,EXACT(A3,"15"),Expenditures!Q65)</f>
        <v>0</v>
      </c>
      <c r="G20" s="105">
        <f>Expenditures!AH65</f>
        <v>0</v>
      </c>
    </row>
    <row r="21" spans="1:7" x14ac:dyDescent="0.25">
      <c r="A21" s="49"/>
      <c r="B21" s="78" t="s">
        <v>6</v>
      </c>
      <c r="C21" s="113">
        <f t="array" ref="C21">_xlfn.IFS(EXACT(A3,"1"),Expenditures!C56,EXACT(A3,"2"),Expenditures!D56,EXACT(A3,"3"),Expenditures!E56,EXACT(A3,"4"),Expenditures!F56,EXACT(A3,"5"),Expenditures!G56,EXACT(A3,"6"),Expenditures!H56,EXACT(A3,"7"),Expenditures!I56,EXACT(A3,"8"),Expenditures!J56,EXACT(A3,"9"),Expenditures!K56,EXACT(A3,"10"),Expenditures!L56,EXACT(A3,"11"),Expenditures!M56,EXACT(A3,"12"),Expenditures!N56, EXACT(A3,"13"),Expenditures!O56,EXACT(A3,"14"),Expenditures!P56,EXACT(A3,"15"),Expenditures!Q56)</f>
        <v>0</v>
      </c>
      <c r="D21" s="108">
        <f>Expenditures!AH56</f>
        <v>0</v>
      </c>
      <c r="E21" s="78" t="s">
        <v>6</v>
      </c>
      <c r="F21" s="157">
        <f t="array" ref="F21">_xlfn.IFS(EXACT(A3,"1"),Expenditures!C66,EXACT(A3,"2"),Expenditures!D66,EXACT(A3,"3"),Expenditures!E66,EXACT(A3,"4"),Expenditures!F66,EXACT(A3,"5"),Expenditures!G66,EXACT(A3,"6"),Expenditures!H66,EXACT(A3,"7"),Expenditures!I66,EXACT(A3,"8"),Expenditures!J66,EXACT(A3,"9"),Expenditures!K66,EXACT(A3,"10"),Expenditures!L66,EXACT(A3,"11"),Expenditures!M66,EXACT(A3,"12"),Expenditures!N66, EXACT(A3,"13"),Expenditures!O66,EXACT(A3,"14"),Expenditures!P66,EXACT(A3,"15"),Expenditures!Q66)</f>
        <v>0</v>
      </c>
      <c r="G21" s="105">
        <f>Expenditures!AH66</f>
        <v>0</v>
      </c>
    </row>
    <row r="22" spans="1:7" x14ac:dyDescent="0.25">
      <c r="A22" s="49"/>
      <c r="B22" s="78" t="s">
        <v>8</v>
      </c>
      <c r="C22" s="113">
        <f t="array" ref="C22">_xlfn.IFS(EXACT(A3,"1"),Expenditures!C57,EXACT(A3,"2"),Expenditures!D57,EXACT(A3,"3"),Expenditures!E57,EXACT(A3,"4"),Expenditures!F57,EXACT(A3,"5"),Expenditures!G57,EXACT(A3,"6"),Expenditures!H57,EXACT(A3,"7"),Expenditures!I57,EXACT(A3,"8"),Expenditures!J57,EXACT(A3,"9"),Expenditures!K57,EXACT(A3,"10"),Expenditures!L57,EXACT(A3,"11"),Expenditures!M57,EXACT(A3,"12"),Expenditures!N57, EXACT(A3,"13"),Expenditures!O57,EXACT(A3,"14"),Expenditures!P57,EXACT(A3,"15"),Expenditures!Q57)</f>
        <v>0</v>
      </c>
      <c r="D22" s="108">
        <f>Expenditures!AH57</f>
        <v>0</v>
      </c>
      <c r="E22" s="78" t="s">
        <v>8</v>
      </c>
      <c r="F22" s="157">
        <f t="array" ref="F22">_xlfn.IFS(EXACT(A3,"1"),Expenditures!C67,EXACT(A3,"2"),Expenditures!D67,EXACT(A3,"3"),Expenditures!E67,EXACT(A3,"4"),Expenditures!F67,EXACT(A3,"5"),Expenditures!G67,EXACT(A3,"6"),Expenditures!H67,EXACT(A3,"7"),Expenditures!I67,EXACT(A3,"8"),Expenditures!J67,EXACT(A3,"9"),Expenditures!K67,EXACT(A3,"10"),Expenditures!L67,EXACT(A3,"11"),Expenditures!M67,EXACT(A3,"12"),Expenditures!N67, EXACT(A3,"13"),Expenditures!O67,EXACT(A3,"14"),Expenditures!P67,EXACT(A3,"15"),Expenditures!Q67)</f>
        <v>0</v>
      </c>
      <c r="G22" s="105">
        <f>Expenditures!AH67</f>
        <v>0</v>
      </c>
    </row>
    <row r="23" spans="1:7" x14ac:dyDescent="0.25">
      <c r="A23" s="49"/>
      <c r="B23" s="78" t="s">
        <v>9</v>
      </c>
      <c r="C23" s="113">
        <f t="array" ref="C23">_xlfn.IFS(EXACT(A3,"1"),Expenditures!C58,EXACT(A3,"2"),Expenditures!D58,EXACT(A3,"3"),Expenditures!E58,EXACT(A3,"4"),Expenditures!F58,EXACT(A3,"5"),Expenditures!G58,EXACT(A3,"6"),Expenditures!H58,EXACT(A3,"7"),Expenditures!I58,EXACT(A3,"8"),Expenditures!J58,EXACT(A3,"9"),Expenditures!K58,EXACT(A3,"10"),Expenditures!L58,EXACT(A3,"11"),Expenditures!M58,EXACT(A3,"12"),Expenditures!N58, EXACT(A3,"13"),Expenditures!O58,EXACT(A3,"14"),Expenditures!P58,EXACT(A3,"15"),Expenditures!Q58)</f>
        <v>0</v>
      </c>
      <c r="D23" s="108">
        <f>Expenditures!AH58</f>
        <v>33017</v>
      </c>
      <c r="E23" s="78" t="s">
        <v>9</v>
      </c>
      <c r="F23" s="157">
        <f t="array" ref="F23">_xlfn.IFS(EXACT(A3,"1"),Expenditures!C68,EXACT(A3,"2"),Expenditures!D68,EXACT(A3,"3"),Expenditures!E68,EXACT(A3,"4"),Expenditures!F68,EXACT(A3,"5"),Expenditures!G68,EXACT(A3,"6"),Expenditures!H68,EXACT(A3,"7"),Expenditures!I68,EXACT(A3,"8"),Expenditures!J68,EXACT(A3,"9"),Expenditures!K68,EXACT(A3,"10"),Expenditures!L68,EXACT(A3,"11"),Expenditures!M68,EXACT(A3,"12"),Expenditures!N68, EXACT(A3,"13"),Expenditures!O68,EXACT(A3,"14"),Expenditures!P68,EXACT(A3,"15"),Expenditures!Q68)</f>
        <v>0</v>
      </c>
      <c r="G23" s="105">
        <f>Expenditures!AH68</f>
        <v>0</v>
      </c>
    </row>
    <row r="24" spans="1:7" x14ac:dyDescent="0.25">
      <c r="A24" s="49"/>
      <c r="B24" s="78" t="s">
        <v>20</v>
      </c>
      <c r="C24" s="113">
        <f t="array" ref="C24">_xlfn.IFS(EXACT(A3,"1"),Expenditures!C59,EXACT(A3,"2"),Expenditures!D59,EXACT(A3,"3"),Expenditures!E59,EXACT(A3,"4"),Expenditures!F59,EXACT(A3,"5"),Expenditures!G59,EXACT(A3,"6"),Expenditures!H59,EXACT(A3,"7"),Expenditures!I59,EXACT(A3,"8"),Expenditures!J59,EXACT(A3,"9"),Expenditures!K59,EXACT(A3,"10"),Expenditures!L59,EXACT(A3,"11"),Expenditures!M59,EXACT(A3,"12"),Expenditures!N59, EXACT(A3,"13"),Expenditures!O59,EXACT(A3,"14"),Expenditures!P59,EXACT(A3,"15"),Expenditures!Q59)</f>
        <v>0</v>
      </c>
      <c r="D24" s="108">
        <f>Expenditures!AH59</f>
        <v>0</v>
      </c>
      <c r="E24" s="78" t="s">
        <v>20</v>
      </c>
      <c r="F24" s="157">
        <f t="array" ref="F24">_xlfn.IFS(EXACT(A3,"1"),Expenditures!C69,EXACT(A3,"2"),Expenditures!D69,EXACT(A3,"3"),Expenditures!E69,EXACT(A3,"4"),Expenditures!F69,EXACT(A3,"5"),Expenditures!G69,EXACT(A3,"6"),Expenditures!H69,EXACT(A3,"7"),Expenditures!I69,EXACT(A3,"8"),Expenditures!J69,EXACT(A3,"9"),Expenditures!K69,EXACT(A3,"10"),Expenditures!L69,EXACT(A3,"11"),Expenditures!M69,EXACT(A3,"12"),Expenditures!N69, EXACT(A3,"13"),Expenditures!O69,EXACT(A3,"14"),Expenditures!P69,EXACT(A3,"15"),Expenditures!Q69)</f>
        <v>0</v>
      </c>
      <c r="G24" s="105">
        <f>Expenditures!AH69</f>
        <v>0</v>
      </c>
    </row>
    <row r="25" spans="1:7" ht="15.75" thickBot="1" x14ac:dyDescent="0.3">
      <c r="A25" s="49"/>
      <c r="B25" s="79" t="s">
        <v>33</v>
      </c>
      <c r="C25" s="115">
        <f t="array" ref="C25">_xlfn.IFS(EXACT(A3,"1"),Expenditures!C60,EXACT(A3,"2"),Expenditures!D60,EXACT(A3,"3"),Expenditures!E60,EXACT(A3,"4"),Expenditures!F60,EXACT(A3,"5"),Expenditures!G60,EXACT(A3,"6"),Expenditures!H60,EXACT(A3,"7"),Expenditures!I60,EXACT(A3,"8"),Expenditures!J60,EXACT(A3,"9"),Expenditures!K60,EXACT(A3,"10"),Expenditures!L60,EXACT(A3,"11"),Expenditures!M60,EXACT(A3,"12"),Expenditures!N60, EXACT(A3,"13"),Expenditures!O60,EXACT(A3,"14"),Expenditures!P60,EXACT(A3,"15"),Expenditures!Q60)</f>
        <v>0</v>
      </c>
      <c r="D25" s="109">
        <f>Expenditures!AH60</f>
        <v>0</v>
      </c>
      <c r="E25" s="79" t="s">
        <v>33</v>
      </c>
      <c r="F25" s="158">
        <f t="array" ref="F25">_xlfn.IFS(EXACT(A3,"1"),Expenditures!C70,EXACT(A3,"2"),Expenditures!D70,EXACT(A3,"3"),Expenditures!E70,EXACT(A3,"4"),Expenditures!F70,EXACT(A3,"5"),Expenditures!G70,EXACT(A3,"6"),Expenditures!H70,EXACT(A3,"7"),Expenditures!I70,EXACT(A3,"8"),Expenditures!J70,EXACT(A3,"9"),Expenditures!K70,EXACT(A3,"10"),Expenditures!L70,EXACT(A3,"11"),Expenditures!M70,EXACT(A3,"12"),Expenditures!N70, EXACT(A3,"13"),Expenditures!O70,EXACT(A3,"14"),Expenditures!P70,EXACT(A3,"15"),Expenditures!Q70)</f>
        <v>0</v>
      </c>
      <c r="G25" s="107">
        <f>Expenditures!AH70</f>
        <v>0</v>
      </c>
    </row>
    <row r="26" spans="1:7" x14ac:dyDescent="0.25">
      <c r="A26" s="49"/>
      <c r="B26" s="96" t="s">
        <v>46</v>
      </c>
      <c r="C26" s="129" t="s">
        <v>149</v>
      </c>
      <c r="D26" s="200" t="s">
        <v>152</v>
      </c>
      <c r="E26" s="94" t="s">
        <v>47</v>
      </c>
      <c r="F26" s="130" t="s">
        <v>149</v>
      </c>
      <c r="G26" s="200" t="s">
        <v>152</v>
      </c>
    </row>
    <row r="27" spans="1:7" x14ac:dyDescent="0.25">
      <c r="A27" s="49"/>
      <c r="B27" s="78" t="s">
        <v>5</v>
      </c>
      <c r="C27" s="162">
        <f t="array" ref="C27">_xlfn.IFS(EXACT(A3,"1"),Expenditures!C74,EXACT(A3,"2"),Expenditures!D74,EXACT(A3,"3"),Expenditures!E74,EXACT(A3,"4"),Expenditures!F74,EXACT(A3,"5"),Expenditures!G74,EXACT(A3,"6"),Expenditures!H74,EXACT(A3,"7"),Expenditures!I74,EXACT(A3,"8"),Expenditures!J74,EXACT(A3,"9"),Expenditures!K74,EXACT(A3,"10"),Expenditures!L74,EXACT(A3,"11"),Expenditures!M74,EXACT(A3,"12"),Expenditures!N74, EXACT(A3,"13"),Expenditures!O74,EXACT(A3,"14"),Expenditures!P74,EXACT(A3,"15"),Expenditures!Q74)</f>
        <v>0</v>
      </c>
      <c r="D27" s="164">
        <f>Expenditures!AH74</f>
        <v>1000</v>
      </c>
      <c r="E27" s="78" t="s">
        <v>5</v>
      </c>
      <c r="F27" s="157">
        <f t="array" ref="F27">_xlfn.IFS(EXACT(A3,"1"),Expenditures!C84,EXACT(A3,"2"),Expenditures!D84,EXACT(A3,"3"),Expenditures!E84,EXACT(A3,"4"),Expenditures!F84,EXACT(A3,"5"),Expenditures!G84,EXACT(A3,"6"),Expenditures!H84,EXACT(A3,"7"),Expenditures!I84,EXACT(A3,"8"),Expenditures!J84,EXACT(A3,"9"),Expenditures!K84,EXACT(A3,"10"),Expenditures!L84,EXACT(A3,"11"),Expenditures!M84,EXACT(A3,"12"),Expenditures!N84, EXACT(A3,"13"),Expenditures!O84,EXACT(A3,"14"),Expenditures!P84,EXACT(A3,"15"),Expenditures!Q84)</f>
        <v>0</v>
      </c>
      <c r="G27" s="105">
        <f>Expenditures!AH84</f>
        <v>8000</v>
      </c>
    </row>
    <row r="28" spans="1:7" x14ac:dyDescent="0.25">
      <c r="A28" s="49"/>
      <c r="B28" s="78" t="s">
        <v>7</v>
      </c>
      <c r="C28" s="162">
        <f t="array" ref="C28">_xlfn.IFS(EXACT(A3,"1"),Expenditures!C75,EXACT(A3,"2"),Expenditures!D75,EXACT(A3,"3"),Expenditures!E75,EXACT(A3,"4"),Expenditures!F75,EXACT(A3,"5"),Expenditures!G75,EXACT(A3,"6"),Expenditures!H75,EXACT(A3,"7"),Expenditures!I75,EXACT(A3,"8"),Expenditures!J75,EXACT(A3,"9"),Expenditures!K75,EXACT(A3,"10"),Expenditures!L75,EXACT(A3,"11"),Expenditures!M75,EXACT(A3,"12"),Expenditures!N75, EXACT(A3,"13"),Expenditures!O75,EXACT(A3,"14"),Expenditures!P75,EXACT(A3,"15"),Expenditures!Q75)</f>
        <v>0</v>
      </c>
      <c r="D28" s="164">
        <f>Expenditures!AH75</f>
        <v>0</v>
      </c>
      <c r="E28" s="78" t="s">
        <v>7</v>
      </c>
      <c r="F28" s="157">
        <f t="array" ref="F28">_xlfn.IFS(EXACT(A3,"1"),Expenditures!C85,EXACT(A3,"2"),Expenditures!D85,EXACT(A3,"3"),Expenditures!E85,EXACT(A3,"4"),Expenditures!F85,EXACT(A3,"5"),Expenditures!G85,EXACT(A3,"6"),Expenditures!H85,EXACT(A3,"7"),Expenditures!I85,EXACT(A3,"8"),Expenditures!J85,EXACT(A3,"9"),Expenditures!K85,EXACT(A3,"10"),Expenditures!L85,EXACT(A3,"11"),Expenditures!M85,EXACT(A3,"12"),Expenditures!N85, EXACT(A3,"13"),Expenditures!O85,EXACT(A3,"14"),Expenditures!P85,EXACT(A3,"15"),Expenditures!Q85)</f>
        <v>0</v>
      </c>
      <c r="G28" s="105">
        <f>Expenditures!AH85</f>
        <v>389</v>
      </c>
    </row>
    <row r="29" spans="1:7" x14ac:dyDescent="0.25">
      <c r="A29" s="49"/>
      <c r="B29" s="78" t="s">
        <v>6</v>
      </c>
      <c r="C29" s="162">
        <f t="array" ref="C29">_xlfn.IFS(EXACT(A3,"1"),Expenditures!C76,EXACT(A3,"2"),Expenditures!D76,EXACT(A3,"3"),Expenditures!E76,EXACT(A3,"4"),Expenditures!F76,EXACT(A3,"5"),Expenditures!G76,EXACT(A3,"6"),Expenditures!H76,EXACT(A3,"7"),Expenditures!I76,EXACT(A3,"8"),Expenditures!J76,EXACT(A3,"9"),Expenditures!K76,EXACT(A3,"10"),Expenditures!L76,EXACT(A3,"11"),Expenditures!M76,EXACT(A3,"12"),Expenditures!N76, EXACT(A3,"13"),Expenditures!O76,EXACT(A3,"14"),Expenditures!P76,EXACT(A3,"15"),Expenditures!Q76)</f>
        <v>0</v>
      </c>
      <c r="D29" s="164">
        <f>Expenditures!AH76</f>
        <v>0</v>
      </c>
      <c r="E29" s="78" t="s">
        <v>6</v>
      </c>
      <c r="F29" s="157">
        <f t="array" ref="F29">_xlfn.IFS(EXACT(A3,"1"),Expenditures!C86,EXACT(A3,"2"),Expenditures!D86,EXACT(A3,"3"),Expenditures!E86,EXACT(A3,"4"),Expenditures!F86,EXACT(A3,"5"),Expenditures!G86,EXACT(A3,"6"),Expenditures!H86,EXACT(A3,"7"),Expenditures!I86,EXACT(A3,"8"),Expenditures!J86,EXACT(A3,"9"),Expenditures!K86,EXACT(A3,"10"),Expenditures!L86,EXACT(A3,"11"),Expenditures!M86,EXACT(A3,"12"),Expenditures!N86, EXACT(A3,"13"),Expenditures!O86,EXACT(A3,"14"),Expenditures!P86,EXACT(A3,"15"),Expenditures!Q86)</f>
        <v>0</v>
      </c>
      <c r="G29" s="105">
        <f>Expenditures!AH86</f>
        <v>0</v>
      </c>
    </row>
    <row r="30" spans="1:7" x14ac:dyDescent="0.25">
      <c r="A30" s="49"/>
      <c r="B30" s="78" t="s">
        <v>8</v>
      </c>
      <c r="C30" s="162">
        <f t="array" ref="C30">_xlfn.IFS(EXACT(A3,"1"),Expenditures!C77,EXACT(A3,"2"),Expenditures!D77,EXACT(A3,"3"),Expenditures!E77,EXACT(A3,"4"),Expenditures!F77,EXACT(A3,"5"),Expenditures!G77,EXACT(A3,"6"),Expenditures!H77,EXACT(A3,"7"),Expenditures!I77,EXACT(A3,"8"),Expenditures!J77,EXACT(A3,"9"),Expenditures!K77,EXACT(A3,"10"),Expenditures!L77,EXACT(A3,"11"),Expenditures!M77,EXACT(A3,"12"),Expenditures!N77, EXACT(A3,"13"),Expenditures!O77,EXACT(A3,"14"),Expenditures!P77,EXACT(A3,"15"),Expenditures!Q77)</f>
        <v>0</v>
      </c>
      <c r="D30" s="164">
        <f>Expenditures!AH77</f>
        <v>0</v>
      </c>
      <c r="E30" s="78" t="s">
        <v>8</v>
      </c>
      <c r="F30" s="157">
        <f t="array" ref="F30">_xlfn.IFS(EXACT(A3,"1"),Expenditures!C87,EXACT(A3,"2"),Expenditures!D87,EXACT(A3,"3"),Expenditures!E87,EXACT(A3,"4"),Expenditures!F87,EXACT(A3,"5"),Expenditures!G87,EXACT(A3,"6"),Expenditures!H87,EXACT(A3,"7"),Expenditures!I87,EXACT(A3,"8"),Expenditures!J87,EXACT(A3,"9"),Expenditures!K87,EXACT(A3,"10"),Expenditures!L87,EXACT(A3,"11"),Expenditures!M87,EXACT(A3,"12"),Expenditures!N87, EXACT(A3,"13"),Expenditures!O87,EXACT(A3,"14"),Expenditures!P87,EXACT(A3,"15"),Expenditures!Q87)</f>
        <v>0</v>
      </c>
      <c r="G30" s="105">
        <f>Expenditures!AH87</f>
        <v>0</v>
      </c>
    </row>
    <row r="31" spans="1:7" x14ac:dyDescent="0.25">
      <c r="A31" s="49"/>
      <c r="B31" s="78" t="s">
        <v>9</v>
      </c>
      <c r="C31" s="162">
        <f t="array" ref="C31">_xlfn.IFS(EXACT(A3,"1"),Expenditures!C78,EXACT(A3,"2"),Expenditures!D78,EXACT(A3,"3"),Expenditures!E78,EXACT(A3,"4"),Expenditures!F78,EXACT(A3,"5"),Expenditures!G78,EXACT(A3,"6"),Expenditures!H78,EXACT(A3,"7"),Expenditures!I78,EXACT(A3,"8"),Expenditures!J78,EXACT(A3,"9"),Expenditures!K78,EXACT(A3,"10"),Expenditures!L78,EXACT(A3,"11"),Expenditures!M78,EXACT(A3,"12"),Expenditures!N78, EXACT(A3,"13"),Expenditures!O78,EXACT(A3,"14"),Expenditures!P78,EXACT(A3,"15"),Expenditures!Q78)</f>
        <v>0</v>
      </c>
      <c r="D31" s="164">
        <f>Expenditures!AH78</f>
        <v>8912</v>
      </c>
      <c r="E31" s="78" t="s">
        <v>9</v>
      </c>
      <c r="F31" s="157">
        <f t="array" ref="F31">_xlfn.IFS(EXACT(A3,"1"),Expenditures!C88,EXACT(A3,"2"),Expenditures!D88,EXACT(A3,"3"),Expenditures!E88,EXACT(A3,"4"),Expenditures!F88,EXACT(A3,"5"),Expenditures!G88,EXACT(A3,"6"),Expenditures!H88,EXACT(A3,"7"),Expenditures!I88,EXACT(A3,"8"),Expenditures!J88,EXACT(A3,"9"),Expenditures!K88,EXACT(A3,"10"),Expenditures!L88,EXACT(A3,"11"),Expenditures!M88,EXACT(A3,"12"),Expenditures!N88, EXACT(A3,"13"),Expenditures!O88,EXACT(A3,"14"),Expenditures!P88,EXACT(A3,"15"),Expenditures!Q88)</f>
        <v>0</v>
      </c>
      <c r="G31" s="105">
        <f>Expenditures!AH88</f>
        <v>6117.3</v>
      </c>
    </row>
    <row r="32" spans="1:7" x14ac:dyDescent="0.25">
      <c r="A32" s="49"/>
      <c r="B32" s="78" t="s">
        <v>20</v>
      </c>
      <c r="C32" s="162">
        <f t="array" ref="C32">_xlfn.IFS(EXACT(A3,"1"),Expenditures!C79,EXACT(A3,"2"),Expenditures!D79,EXACT(A3,"3"),Expenditures!E79,EXACT(A3,"4"),Expenditures!F79,EXACT(A3,"5"),Expenditures!G79,EXACT(A3,"6"),Expenditures!H79,EXACT(A3,"7"),Expenditures!I79,EXACT(A3,"8"),Expenditures!J79,EXACT(A3,"9"),Expenditures!K79,EXACT(A3,"10"),Expenditures!L79,EXACT(A3,"11"),Expenditures!M79,EXACT(A3,"12"),Expenditures!N79, EXACT(A3,"13"),Expenditures!O79,EXACT(A3,"14"),Expenditures!P79,EXACT(A3,"15"),Expenditures!Q79)</f>
        <v>0</v>
      </c>
      <c r="D32" s="164">
        <f>Expenditures!AH79</f>
        <v>1000</v>
      </c>
      <c r="E32" s="78" t="s">
        <v>20</v>
      </c>
      <c r="F32" s="157">
        <f t="array" ref="F32">_xlfn.IFS(EXACT(A3,"1"),Expenditures!C89,EXACT(A3,"2"),Expenditures!D89,EXACT(A3,"3"),Expenditures!E89,EXACT(A3,"4"),Expenditures!F89,EXACT(A3,"5"),Expenditures!G89,EXACT(A3,"6"),Expenditures!H89,EXACT(A3,"7"),Expenditures!I89,EXACT(A3,"8"),Expenditures!J89,EXACT(A3,"9"),Expenditures!K89,EXACT(A3,"10"),Expenditures!L89,EXACT(A3,"11"),Expenditures!M89,EXACT(A3,"12"),Expenditures!N89, EXACT(A3,"13"),Expenditures!O89,EXACT(A3,"14"),Expenditures!P89,EXACT(A3,"15"),Expenditures!Q89)</f>
        <v>0</v>
      </c>
      <c r="G32" s="105">
        <f>Expenditures!AH89</f>
        <v>0</v>
      </c>
    </row>
    <row r="33" spans="1:7" ht="15.75" thickBot="1" x14ac:dyDescent="0.3">
      <c r="A33" s="49"/>
      <c r="B33" s="79" t="s">
        <v>33</v>
      </c>
      <c r="C33" s="163">
        <f t="array" ref="C33">_xlfn.IFS(EXACT(A3,"1"),Expenditures!C80,EXACT(A3,"2"),Expenditures!D80,EXACT(A3,"3"),Expenditures!E80,EXACT(A3,"4"),Expenditures!F80,EXACT(A3,"5"),Expenditures!G80,EXACT(A3,"6"),Expenditures!H80,EXACT(A3,"7"),Expenditures!I80,EXACT(A3,"8"),Expenditures!J80,EXACT(A3,"9"),Expenditures!K80,EXACT(A3,"10"),Expenditures!L80,EXACT(A3,"11"),Expenditures!M80,EXACT(A3,"12"),Expenditures!N80, EXACT(A3,"13"),Expenditures!O80,EXACT(A3,"14"),Expenditures!P80,EXACT(A3,"15"),Expenditures!Q80)</f>
        <v>0</v>
      </c>
      <c r="D33" s="165">
        <f>Expenditures!AH80</f>
        <v>86.75</v>
      </c>
      <c r="E33" s="79" t="s">
        <v>33</v>
      </c>
      <c r="F33" s="158">
        <f t="array" ref="F33">_xlfn.IFS(EXACT(A3,"1"),Expenditures!C90,EXACT(A3,"2"),Expenditures!D90,EXACT(A3,"3"),Expenditures!E90,EXACT(A3,"4"),Expenditures!F90,EXACT(A3,"5"),Expenditures!G90,EXACT(A3,"6"),Expenditures!H90,EXACT(A3,"7"),Expenditures!I90,EXACT(A3,"8"),Expenditures!J90,EXACT(A3,"9"),Expenditures!K90,EXACT(A3,"10"),Expenditures!L90,EXACT(A3,"11"),Expenditures!M90,EXACT(A3,"12"),Expenditures!N90, EXACT(A3,"13"),Expenditures!O90,EXACT(A3,"14"),Expenditures!P90,EXACT(A3,"15"),Expenditures!Q90)</f>
        <v>0</v>
      </c>
      <c r="G33" s="107">
        <f>Expenditures!AH90</f>
        <v>694</v>
      </c>
    </row>
    <row r="34" spans="1:7" x14ac:dyDescent="0.25">
      <c r="A34" s="49"/>
      <c r="B34" s="94" t="s">
        <v>48</v>
      </c>
      <c r="C34" s="130" t="s">
        <v>149</v>
      </c>
      <c r="D34" s="200" t="s">
        <v>152</v>
      </c>
      <c r="E34" s="94" t="s">
        <v>49</v>
      </c>
      <c r="F34" s="130" t="s">
        <v>149</v>
      </c>
      <c r="G34" s="200" t="s">
        <v>152</v>
      </c>
    </row>
    <row r="35" spans="1:7" x14ac:dyDescent="0.25">
      <c r="A35" s="49"/>
      <c r="B35" s="78" t="s">
        <v>5</v>
      </c>
      <c r="C35" s="162">
        <f t="array" ref="C35">_xlfn.IFS(EXACT(A3,"1"),Expenditures!C94,EXACT(A3,"2"),Expenditures!D94,EXACT(A3,"3"),Expenditures!E94,EXACT(A3,"4"),Expenditures!F94,EXACT(A3,"5"),Expenditures!G94,EXACT(A3,"6"),Expenditures!H94,EXACT(A3,"7"),Expenditures!I94,EXACT(A3,"8"),Expenditures!J94,EXACT(A3,"9"),Expenditures!K94,EXACT(A3,"10"),Expenditures!L94,EXACT(A3,"11"),Expenditures!M94,EXACT(A3,"12"),Expenditures!N94, EXACT(A3,"13"),Expenditures!O94,EXACT(A3,"14"),Expenditures!P94,EXACT(A3,"15"),Expenditures!Q94)</f>
        <v>0</v>
      </c>
      <c r="D35" s="164">
        <f>Expenditures!AH94</f>
        <v>3000</v>
      </c>
      <c r="E35" s="78" t="s">
        <v>5</v>
      </c>
      <c r="F35" s="157">
        <f t="array" ref="F35">_xlfn.IFS(EXACT(A3,"1"),Expenditures!C104,EXACT(A3,"2"),Expenditures!D104,EXACT(A3,"3"),Expenditures!E104,EXACT(A3,"4"),Expenditures!F104,EXACT(A3,"5"),Expenditures!G104,EXACT(A3,"6"),Expenditures!H104,EXACT(A3,"7"),Expenditures!I104,EXACT(A3,"8"),Expenditures!J104,EXACT(A3,"9"),Expenditures!K104,EXACT(A3,"10"),Expenditures!L104,EXACT(A3,"11"),Expenditures!M104,EXACT(A3,"12"),Expenditures!N104, EXACT(A3,"13"),Expenditures!O104,EXACT(A3,"14"),Expenditures!P104,EXACT(A3,"15"),Expenditures!Q104)</f>
        <v>0</v>
      </c>
      <c r="G35" s="105">
        <f>Expenditures!AH104</f>
        <v>3000</v>
      </c>
    </row>
    <row r="36" spans="1:7" x14ac:dyDescent="0.25">
      <c r="A36" s="49"/>
      <c r="B36" s="78" t="s">
        <v>7</v>
      </c>
      <c r="C36" s="162">
        <f t="array" ref="C36">_xlfn.IFS(EXACT(A3,"1"),Expenditures!C95,EXACT(A3,"2"),Expenditures!D95,EXACT(A3,"3"),Expenditures!E95,EXACT(A3,"4"),Expenditures!F95,EXACT(A3,"5"),Expenditures!G95,EXACT(A3,"6"),Expenditures!H95,EXACT(A3,"7"),Expenditures!I95,EXACT(A3,"8"),Expenditures!J95,EXACT(A3,"9"),Expenditures!K95,EXACT(A3,"10"),Expenditures!L95,EXACT(A3,"11"),Expenditures!M95,EXACT(A3,"12"),Expenditures!N95, EXACT(A3,"13"),Expenditures!O95,EXACT(A3,"14"),Expenditures!P95,EXACT(A3,"15"),Expenditures!Q95)</f>
        <v>0</v>
      </c>
      <c r="D36" s="164">
        <f>Expenditures!AH95</f>
        <v>0</v>
      </c>
      <c r="E36" s="78" t="s">
        <v>7</v>
      </c>
      <c r="F36" s="157">
        <f t="array" ref="F36">_xlfn.IFS(EXACT(A3,"1"),Expenditures!C105,EXACT(A3,"2"),Expenditures!D105,EXACT(A3,"3"),Expenditures!E105,EXACT(A3,"4"),Expenditures!F105,EXACT(A3,"5"),Expenditures!G105,EXACT(A3,"6"),Expenditures!H105,EXACT(A3,"7"),Expenditures!I105,EXACT(A3,"8"),Expenditures!J105,EXACT(A3,"9"),Expenditures!K105,EXACT(A3,"10"),Expenditures!L105,EXACT(A3,"11"),Expenditures!M105,EXACT(A3,"12"),Expenditures!N105, EXACT(A3,"13"),Expenditures!O105,EXACT(A3,"14"),Expenditures!P105,EXACT(A3,"15"),Expenditures!Q105)</f>
        <v>0</v>
      </c>
      <c r="G36" s="105">
        <f>Expenditures!AH105</f>
        <v>0</v>
      </c>
    </row>
    <row r="37" spans="1:7" x14ac:dyDescent="0.25">
      <c r="A37" s="49"/>
      <c r="B37" s="78" t="s">
        <v>6</v>
      </c>
      <c r="C37" s="162">
        <f t="array" ref="C37">_xlfn.IFS(EXACT(A3,"1"),Expenditures!C96,EXACT(A3,"2"),Expenditures!D96,EXACT(A3,"3"),Expenditures!E96,EXACT(A3,"4"),Expenditures!F96,EXACT(A3,"5"),Expenditures!G96,EXACT(A3,"6"),Expenditures!H96,EXACT(A3,"7"),Expenditures!I96,EXACT(A3,"8"),Expenditures!J96,EXACT(A3,"9"),Expenditures!K96,EXACT(A3,"10"),Expenditures!L96,EXACT(A3,"11"),Expenditures!M96,EXACT(A3,"12"),Expenditures!N96, EXACT(A3,"13"),Expenditures!O96,EXACT(A3,"14"),Expenditures!P96,EXACT(A3,"15"),Expenditures!Q96)</f>
        <v>0</v>
      </c>
      <c r="D37" s="164">
        <f>Expenditures!AH96</f>
        <v>0</v>
      </c>
      <c r="E37" s="78" t="s">
        <v>6</v>
      </c>
      <c r="F37" s="157">
        <f t="array" ref="F37">_xlfn.IFS(EXACT(A3,"1"),Expenditures!C106,EXACT(A3,"2"),Expenditures!D106,EXACT(A3,"3"),Expenditures!E106,EXACT(A3,"4"),Expenditures!F106,EXACT(A3,"5"),Expenditures!G106,EXACT(A3,"6"),Expenditures!H106,EXACT(A3,"7"),Expenditures!I106,EXACT(A3,"8"),Expenditures!J106,EXACT(A3,"9"),Expenditures!K106,EXACT(A3,"10"),Expenditures!L106,EXACT(A3,"11"),Expenditures!M106,EXACT(A3,"12"),Expenditures!N106, EXACT(A3,"13"),Expenditures!O106,EXACT(A3,"14"),Expenditures!P106,EXACT(A3,"15"),Expenditures!Q106)</f>
        <v>0</v>
      </c>
      <c r="G37" s="105">
        <f>Expenditures!AH106</f>
        <v>0</v>
      </c>
    </row>
    <row r="38" spans="1:7" x14ac:dyDescent="0.25">
      <c r="A38" s="49"/>
      <c r="B38" s="78" t="s">
        <v>8</v>
      </c>
      <c r="C38" s="162">
        <f t="array" ref="C38">_xlfn.IFS(EXACT(A3,"1"),Expenditures!C97,EXACT(A3,"2"),Expenditures!D97,EXACT(A3,"3"),Expenditures!E97,EXACT(A3,"4"),Expenditures!F97,EXACT(A3,"5"),Expenditures!G97,EXACT(A3,"6"),Expenditures!H97,EXACT(A3,"7"),Expenditures!I97,EXACT(A3,"8"),Expenditures!J97,EXACT(A3,"9"),Expenditures!K97,EXACT(A3,"10"),Expenditures!L97,EXACT(A3,"11"),Expenditures!M97,EXACT(A3,"12"),Expenditures!N97, EXACT(A3,"13"),Expenditures!O97,EXACT(A3,"14"),Expenditures!P97,EXACT(A3,"15"),Expenditures!Q97)</f>
        <v>0</v>
      </c>
      <c r="D38" s="164">
        <f>Expenditures!AH97</f>
        <v>2500</v>
      </c>
      <c r="E38" s="78" t="s">
        <v>8</v>
      </c>
      <c r="F38" s="157">
        <f t="array" ref="F38">_xlfn.IFS(EXACT(A3,"1"),Expenditures!C107,EXACT(A3,"2"),Expenditures!D107,EXACT(A3,"3"),Expenditures!E107,EXACT(A3,"4"),Expenditures!F107,EXACT(A3,"5"),Expenditures!G107,EXACT(A3,"6"),Expenditures!H107,EXACT(A3,"7"),Expenditures!I107,EXACT(A3,"8"),Expenditures!J107,EXACT(A3,"9"),Expenditures!K107,EXACT(A3,"10"),Expenditures!L107,EXACT(A3,"11"),Expenditures!M107,EXACT(A3,"12"),Expenditures!N107, EXACT(A3,"13"),Expenditures!O107,EXACT(A3,"14"),Expenditures!P107,EXACT(A3,"15"),Expenditures!Q107)</f>
        <v>0</v>
      </c>
      <c r="G38" s="105">
        <f>Expenditures!AH107</f>
        <v>32000</v>
      </c>
    </row>
    <row r="39" spans="1:7" x14ac:dyDescent="0.25">
      <c r="A39" s="49"/>
      <c r="B39" s="78" t="s">
        <v>9</v>
      </c>
      <c r="C39" s="162">
        <f t="array" ref="C39">_xlfn.IFS(EXACT(A3,"1"),Expenditures!C98,EXACT(A3,"2"),Expenditures!D98,EXACT(A3,"3"),Expenditures!E98,EXACT(A3,"4"),Expenditures!F98,EXACT(A3,"5"),Expenditures!G98,EXACT(A3,"6"),Expenditures!H98,EXACT(A3,"7"),Expenditures!I98,EXACT(A3,"8"),Expenditures!J98,EXACT(A3,"9"),Expenditures!K98,EXACT(A3,"10"),Expenditures!L98,EXACT(A3,"11"),Expenditures!M98,EXACT(A3,"12"),Expenditures!N98, EXACT(A3,"13"),Expenditures!O98,EXACT(A3,"14"),Expenditures!P98,EXACT(A3,"15"),Expenditures!Q98)</f>
        <v>0</v>
      </c>
      <c r="D39" s="164">
        <f>Expenditures!AH98</f>
        <v>205575.45</v>
      </c>
      <c r="E39" s="78" t="s">
        <v>9</v>
      </c>
      <c r="F39" s="157">
        <f t="array" ref="F39">_xlfn.IFS(EXACT(A3,"1"),Expenditures!C108,EXACT(A3,"2"),Expenditures!D108,EXACT(A3,"3"),Expenditures!E108,EXACT(A3,"4"),Expenditures!F108,EXACT(A3,"5"),Expenditures!G108,EXACT(A3,"6"),Expenditures!H108,EXACT(A3,"7"),Expenditures!I108,EXACT(A3,"8"),Expenditures!J108,EXACT(A3,"9"),Expenditures!K108,EXACT(A3,"10"),Expenditures!L108,EXACT(A3,"11"),Expenditures!M108,EXACT(A3,"12"),Expenditures!N108, EXACT(A3,"13"),Expenditures!O108,EXACT(A3,"14"),Expenditures!P108,EXACT(A3,"15"),Expenditures!Q108)</f>
        <v>0</v>
      </c>
      <c r="G39" s="105">
        <f>Expenditures!AH108</f>
        <v>277214.43</v>
      </c>
    </row>
    <row r="40" spans="1:7" x14ac:dyDescent="0.25">
      <c r="A40" s="49"/>
      <c r="B40" s="78" t="s">
        <v>20</v>
      </c>
      <c r="C40" s="162">
        <f t="array" ref="C40">_xlfn.IFS(EXACT(A3,"1"),Expenditures!C99,EXACT(A3,"2"),Expenditures!D99,EXACT(A3,"3"),Expenditures!E99,EXACT(A3,"4"),Expenditures!F99,EXACT(A3,"5"),Expenditures!G99,EXACT(A3,"6"),Expenditures!H99,EXACT(A3,"7"),Expenditures!I99,EXACT(A3,"8"),Expenditures!J99,EXACT(A3,"9"),Expenditures!K99,EXACT(A3,"10"),Expenditures!L99,EXACT(A3,"11"),Expenditures!M99,EXACT(A3,"12"),Expenditures!N99, EXACT(A3,"13"),Expenditures!O99,EXACT(A3,"14"),Expenditures!P99,EXACT(A3,"15"),Expenditures!Q99)</f>
        <v>0</v>
      </c>
      <c r="D40" s="164">
        <f>Expenditures!AH99</f>
        <v>0</v>
      </c>
      <c r="E40" s="78" t="s">
        <v>20</v>
      </c>
      <c r="F40" s="157">
        <f t="array" ref="F40">_xlfn.IFS(EXACT(A3,"1"),Expenditures!C109,EXACT(A3,"2"),Expenditures!D109,EXACT(A3,"3"),Expenditures!E109,EXACT(A3,"4"),Expenditures!F109,EXACT(A3,"5"),Expenditures!G109,EXACT(A3,"6"),Expenditures!H109,EXACT(A3,"7"),Expenditures!I109,EXACT(A3,"8"),Expenditures!J109,EXACT(A3,"9"),Expenditures!K109,EXACT(A3,"10"),Expenditures!L109,EXACT(A3,"11"),Expenditures!M109,EXACT(A3,"12"),Expenditures!N109, EXACT(A3,"13"),Expenditures!O109,EXACT(A3,"14"),Expenditures!P109,EXACT(A3,"15"),Expenditures!Q109)</f>
        <v>0</v>
      </c>
      <c r="G40" s="105">
        <f>Expenditures!AH109</f>
        <v>0</v>
      </c>
    </row>
    <row r="41" spans="1:7" ht="15.75" thickBot="1" x14ac:dyDescent="0.3">
      <c r="A41" s="49"/>
      <c r="B41" s="79" t="s">
        <v>33</v>
      </c>
      <c r="C41" s="163">
        <f t="array" ref="C41">_xlfn.IFS(EXACT(A3,"1"),Expenditures!C100,EXACT(A3,"2"),Expenditures!D100,EXACT(A3,"3"),Expenditures!E100,EXACT(A3,"4"),Expenditures!F100,EXACT(A3,"5"),Expenditures!G100,EXACT(A3,"6"),Expenditures!H100,EXACT(A3,"7"),Expenditures!I100,EXACT(A3,"8"),Expenditures!J100,EXACT(A3,"9"),Expenditures!K100,EXACT(A3,"10"),Expenditures!L100,EXACT(A3,"11"),Expenditures!M100,EXACT(A3,"12"),Expenditures!N100, EXACT(A3,"13"),Expenditures!O100,EXACT(A3,"14"),Expenditures!P100,EXACT(A3,"15"),Expenditures!Q100)</f>
        <v>0</v>
      </c>
      <c r="D41" s="165">
        <f>Expenditures!AH100</f>
        <v>260.25</v>
      </c>
      <c r="E41" s="79" t="s">
        <v>33</v>
      </c>
      <c r="F41" s="158">
        <f t="array" ref="F41">_xlfn.IFS(EXACT(A3,"1"),Expenditures!C110,EXACT(A3,"2"),Expenditures!D110,EXACT(A3,"3"),Expenditures!E110,EXACT(A3,"4"),Expenditures!F110,EXACT(A3,"5"),Expenditures!G110,EXACT(A3,"6"),Expenditures!H110,EXACT(A3,"7"),Expenditures!I110,EXACT(A3,"8"),Expenditures!J110,EXACT(A3,"9"),Expenditures!K110,EXACT(A3,"10"),Expenditures!L110,EXACT(A3,"11"),Expenditures!M110,EXACT(A3,"12"),Expenditures!N110, EXACT(A3,"13"),Expenditures!O110,EXACT(A3,"14"),Expenditures!P110,EXACT(A3,"15"),Expenditures!Q110)</f>
        <v>0</v>
      </c>
      <c r="G41" s="107">
        <f>Expenditures!AH110</f>
        <v>260.25</v>
      </c>
    </row>
    <row r="42" spans="1:7" x14ac:dyDescent="0.25">
      <c r="A42" s="49"/>
      <c r="B42" s="94" t="s">
        <v>50</v>
      </c>
      <c r="C42" s="130" t="s">
        <v>149</v>
      </c>
      <c r="D42" s="200" t="s">
        <v>152</v>
      </c>
      <c r="E42" s="94" t="s">
        <v>51</v>
      </c>
      <c r="F42" s="130" t="s">
        <v>149</v>
      </c>
      <c r="G42" s="200" t="s">
        <v>152</v>
      </c>
    </row>
    <row r="43" spans="1:7" x14ac:dyDescent="0.25">
      <c r="A43" s="49"/>
      <c r="B43" s="78" t="s">
        <v>5</v>
      </c>
      <c r="C43" s="162">
        <f t="array" ref="C43">_xlfn.IFS(EXACT(A3,"1"),Expenditures!C114,EXACT(A3,"2"),Expenditures!D114,EXACT(A3,"3"),Expenditures!E114,EXACT(A3,"4"),Expenditures!F114,EXACT(A3,"5"),Expenditures!G114,EXACT(A3,"6"),Expenditures!H114,EXACT(A3,"7"),Expenditures!I114,EXACT(A3,"8"),Expenditures!J114,EXACT(A3,"9"),Expenditures!K114,EXACT(A3,"10"),Expenditures!L114,EXACT(A3,"11"),Expenditures!M114,EXACT(A3,"12"),Expenditures!N114, EXACT(A3,"13"),Expenditures!O114,EXACT(A3,"14"),Expenditures!P114,EXACT(A3,"15"),Expenditures!Q114)</f>
        <v>0</v>
      </c>
      <c r="D43" s="164">
        <f>Expenditures!AH114</f>
        <v>10000</v>
      </c>
      <c r="E43" s="78" t="s">
        <v>5</v>
      </c>
      <c r="F43" s="157">
        <f t="array" ref="F43">_xlfn.IFS(EXACT(A3,"1"),Expenditures!C124,EXACT(A3,"2"),Expenditures!D124,EXACT(A3,"3"),Expenditures!E124,EXACT(A3,"4"),Expenditures!F124,EXACT(A3,"5"),Expenditures!G124,EXACT(A3,"6"),Expenditures!H124,EXACT(A3,"7"),Expenditures!I124,EXACT(A3,"8"),Expenditures!J124,EXACT(A3,"9"),Expenditures!K124,EXACT(A3,"10"),Expenditures!L124,EXACT(A3,"11"),Expenditures!M124,EXACT(A3,"12"),Expenditures!N124, EXACT(A3,"13"),Expenditures!O124,EXACT(A3,"14"),Expenditures!P124,EXACT(A3,"15"),Expenditures!Q124)</f>
        <v>0</v>
      </c>
      <c r="G43" s="105">
        <f>Expenditures!AH124</f>
        <v>0</v>
      </c>
    </row>
    <row r="44" spans="1:7" x14ac:dyDescent="0.25">
      <c r="A44" s="49"/>
      <c r="B44" s="78" t="s">
        <v>7</v>
      </c>
      <c r="C44" s="162">
        <f t="array" ref="C44">_xlfn.IFS(EXACT(A3,"1"),Expenditures!C115,EXACT(A3,"2"),Expenditures!D115,EXACT(A3,"3"),Expenditures!E115,EXACT(A3,"4"),Expenditures!F115,EXACT(A3,"5"),Expenditures!G115,EXACT(A3,"6"),Expenditures!H115,EXACT(A3,"7"),Expenditures!I115,EXACT(A3,"8"),Expenditures!J115,EXACT(A3,"9"),Expenditures!K115,EXACT(A3,"10"),Expenditures!L115,EXACT(A3,"11"),Expenditures!M115,EXACT(A3,"12"),Expenditures!N115, EXACT(A3,"13"),Expenditures!O115,EXACT(A3,"14"),Expenditures!P115,EXACT(A3,"15"),Expenditures!Q115)</f>
        <v>0</v>
      </c>
      <c r="D44" s="164">
        <f>Expenditures!AH115</f>
        <v>0</v>
      </c>
      <c r="E44" s="78" t="s">
        <v>7</v>
      </c>
      <c r="F44" s="157">
        <f t="array" ref="F44">_xlfn.IFS(EXACT(A3,"1"),Expenditures!C125,EXACT(A3,"2"),Expenditures!D125,EXACT(A3,"3"),Expenditures!E125,EXACT(A3,"4"),Expenditures!F125,EXACT(A3,"5"),Expenditures!G125,EXACT(A3,"6"),Expenditures!H125,EXACT(A3,"7"),Expenditures!I125,EXACT(A3,"8"),Expenditures!J125,EXACT(A3,"9"),Expenditures!K125,EXACT(A3,"10"),Expenditures!L125,EXACT(A3,"11"),Expenditures!M125,EXACT(A3,"12"),Expenditures!N125, EXACT(A3,"13"),Expenditures!O125,EXACT(A3,"14"),Expenditures!P125,EXACT(A3,"15"),Expenditures!Q125)</f>
        <v>0</v>
      </c>
      <c r="G44" s="105">
        <f>Expenditures!AH125</f>
        <v>0</v>
      </c>
    </row>
    <row r="45" spans="1:7" x14ac:dyDescent="0.25">
      <c r="A45" s="49"/>
      <c r="B45" s="78" t="s">
        <v>6</v>
      </c>
      <c r="C45" s="162">
        <f t="array" ref="C45">_xlfn.IFS(EXACT(A3,"1"),Expenditures!C116,EXACT(A3,"2"),Expenditures!D116,EXACT(A3,"3"),Expenditures!E116,EXACT(A3,"4"),Expenditures!F116,EXACT(A3,"5"),Expenditures!G116,EXACT(A3,"6"),Expenditures!H116,EXACT(A3,"7"),Expenditures!I116,EXACT(A3,"8"),Expenditures!J116,EXACT(A3,"9"),Expenditures!K116,EXACT(A3,"10"),Expenditures!L116,EXACT(A3,"11"),Expenditures!M116,EXACT(A3,"12"),Expenditures!N116, EXACT(A3,"13"),Expenditures!O116,EXACT(A3,"14"),Expenditures!P116,EXACT(A3,"15"),Expenditures!Q116)</f>
        <v>0</v>
      </c>
      <c r="D45" s="164">
        <f>Expenditures!AH116</f>
        <v>0</v>
      </c>
      <c r="E45" s="78" t="s">
        <v>6</v>
      </c>
      <c r="F45" s="157">
        <f t="array" ref="F45">_xlfn.IFS(EXACT(A3,"1"),Expenditures!C126,EXACT(A3,"2"),Expenditures!D126,EXACT(A3,"3"),Expenditures!E126,EXACT(A3,"4"),Expenditures!F126,EXACT(A3,"5"),Expenditures!G126,EXACT(A3,"6"),Expenditures!H126,EXACT(A3,"7"),Expenditures!I126,EXACT(A3,"8"),Expenditures!J126,EXACT(A3,"9"),Expenditures!K126,EXACT(A3,"10"),Expenditures!L126,EXACT(A3,"11"),Expenditures!M126,EXACT(A3,"12"),Expenditures!N126, EXACT(A3,"13"),Expenditures!O126,EXACT(A3,"14"),Expenditures!P126,EXACT(A3,"15"),Expenditures!Q126)</f>
        <v>0</v>
      </c>
      <c r="G45" s="105">
        <f>Expenditures!AH126</f>
        <v>0</v>
      </c>
    </row>
    <row r="46" spans="1:7" x14ac:dyDescent="0.25">
      <c r="A46" s="49"/>
      <c r="B46" s="78" t="s">
        <v>8</v>
      </c>
      <c r="C46" s="162">
        <f t="array" ref="C46">_xlfn.IFS(EXACT(A3,"1"),Expenditures!C117,EXACT(A3,"2"),Expenditures!D117,EXACT(A3,"3"),Expenditures!E117,EXACT(A3,"4"),Expenditures!F117,EXACT(A3,"5"),Expenditures!G117,EXACT(A3,"6"),Expenditures!H117,EXACT(A3,"7"),Expenditures!I117,EXACT(A3,"8"),Expenditures!J117,EXACT(A3,"9"),Expenditures!K117,EXACT(A3,"10"),Expenditures!L117,EXACT(A3,"11"),Expenditures!M117,EXACT(A3,"12"),Expenditures!N117, EXACT(A3,"13"),Expenditures!O117,EXACT(A3,"14"),Expenditures!P117,EXACT(A3,"15"),Expenditures!Q117)</f>
        <v>0</v>
      </c>
      <c r="D46" s="164">
        <f>Expenditures!AH117</f>
        <v>0</v>
      </c>
      <c r="E46" s="78" t="s">
        <v>8</v>
      </c>
      <c r="F46" s="157">
        <f t="array" ref="F46">_xlfn.IFS(EXACT(A3,"1"),Expenditures!C127,EXACT(A3,"2"),Expenditures!D127,EXACT(A3,"3"),Expenditures!E127,EXACT(A3,"4"),Expenditures!F127,EXACT(A3,"5"),Expenditures!G127,EXACT(A3,"6"),Expenditures!H127,EXACT(A3,"7"),Expenditures!I127,EXACT(A3,"8"),Expenditures!J127,EXACT(A3,"9"),Expenditures!K127,EXACT(A3,"10"),Expenditures!L127,EXACT(A3,"11"),Expenditures!M127,EXACT(A3,"12"),Expenditures!N127, EXACT(A3,"13"),Expenditures!O127,EXACT(A3,"14"),Expenditures!P127,EXACT(A3,"15"),Expenditures!Q127)</f>
        <v>0</v>
      </c>
      <c r="G46" s="105">
        <f>Expenditures!AH127</f>
        <v>0</v>
      </c>
    </row>
    <row r="47" spans="1:7" x14ac:dyDescent="0.25">
      <c r="A47" s="49"/>
      <c r="B47" s="78" t="s">
        <v>9</v>
      </c>
      <c r="C47" s="162">
        <f t="array" ref="C47">_xlfn.IFS(EXACT(A3,"1"),Expenditures!C118,EXACT(A3,"2"),Expenditures!D118,EXACT(A3,"3"),Expenditures!E118,EXACT(A3,"4"),Expenditures!F118,EXACT(A3,"5"),Expenditures!G118,EXACT(A3,"6"),Expenditures!H118,EXACT(A3,"7"),Expenditures!I118,EXACT(A3,"8"),Expenditures!J118,EXACT(A3,"9"),Expenditures!K118,EXACT(A3,"10"),Expenditures!L118,EXACT(A3,"11"),Expenditures!M118,EXACT(A3,"12"),Expenditures!N118, EXACT(A3,"13"),Expenditures!O118,EXACT(A3,"14"),Expenditures!P118,EXACT(A3,"15"),Expenditures!Q118)</f>
        <v>0</v>
      </c>
      <c r="D47" s="164">
        <f>Expenditures!AH118</f>
        <v>5253.3</v>
      </c>
      <c r="E47" s="78" t="s">
        <v>9</v>
      </c>
      <c r="F47" s="157">
        <f t="array" ref="F47">_xlfn.IFS(EXACT(A3,"1"),Expenditures!C128,EXACT(A3,"2"),Expenditures!D128,EXACT(A3,"3"),Expenditures!E128,EXACT(A3,"4"),Expenditures!F128,EXACT(A3,"5"),Expenditures!G128,EXACT(A3,"6"),Expenditures!H128,EXACT(A3,"7"),Expenditures!I128,EXACT(A3,"8"),Expenditures!J128,EXACT(A3,"9"),Expenditures!K128,EXACT(A3,"10"),Expenditures!L128,EXACT(A3,"11"),Expenditures!M128,EXACT(A3,"12"),Expenditures!N128, EXACT(A3,"13"),Expenditures!O128,EXACT(A3,"14"),Expenditures!P128,EXACT(A3,"15"),Expenditures!Q128)</f>
        <v>0</v>
      </c>
      <c r="G47" s="105">
        <f>Expenditures!AH128</f>
        <v>3117.3</v>
      </c>
    </row>
    <row r="48" spans="1:7" x14ac:dyDescent="0.25">
      <c r="A48" s="49"/>
      <c r="B48" s="78" t="s">
        <v>20</v>
      </c>
      <c r="C48" s="162">
        <f t="array" ref="C48">_xlfn.IFS(EXACT(A3,"1"),Expenditures!C119,EXACT(A3,"2"),Expenditures!D119,EXACT(A3,"3"),Expenditures!E119,EXACT(A3,"4"),Expenditures!F119,EXACT(A3,"5"),Expenditures!G119,EXACT(A3,"6"),Expenditures!H119,EXACT(A3,"7"),Expenditures!I119,EXACT(A3,"8"),Expenditures!J119,EXACT(A3,"9"),Expenditures!K119,EXACT(A3,"10"),Expenditures!L119,EXACT(A3,"11"),Expenditures!M119,EXACT(A3,"12"),Expenditures!N119, EXACT(A3,"13"),Expenditures!O119,EXACT(A3,"14"),Expenditures!P119,EXACT(A3,"15"),Expenditures!Q119)</f>
        <v>0</v>
      </c>
      <c r="D48" s="164">
        <f>Expenditures!AH119</f>
        <v>0</v>
      </c>
      <c r="E48" s="78" t="s">
        <v>20</v>
      </c>
      <c r="F48" s="157">
        <f t="array" ref="F48">_xlfn.IFS(EXACT(A3,"1"),Expenditures!C129,EXACT(A3,"2"),Expenditures!D129,EXACT(A3,"3"),Expenditures!E129,EXACT(A3,"4"),Expenditures!F129,EXACT(A3,"5"),Expenditures!G129,EXACT(A3,"6"),Expenditures!H129,EXACT(A3,"7"),Expenditures!I129,EXACT(A3,"8"),Expenditures!J129,EXACT(A3,"9"),Expenditures!K129,EXACT(A3,"10"),Expenditures!L129,EXACT(A3,"11"),Expenditures!M129,EXACT(A3,"12"),Expenditures!N129, EXACT(A3,"13"),Expenditures!O129,EXACT(A3,"14"),Expenditures!P129,EXACT(A3,"15"),Expenditures!Q129)</f>
        <v>0</v>
      </c>
      <c r="G48" s="105">
        <f>Expenditures!AH129</f>
        <v>0</v>
      </c>
    </row>
    <row r="49" spans="1:7" ht="15.75" thickBot="1" x14ac:dyDescent="0.3">
      <c r="A49" s="49"/>
      <c r="B49" s="79" t="s">
        <v>33</v>
      </c>
      <c r="C49" s="163">
        <f t="array" ref="C49">_xlfn.IFS(EXACT(A3,"1"),Expenditures!C120,EXACT(A3,"2"),Expenditures!D120,EXACT(A3,"3"),Expenditures!E120,EXACT(A3,"4"),Expenditures!F120,EXACT(A3,"5"),Expenditures!G120,EXACT(A3,"6"),Expenditures!H120,EXACT(A3,"7"),Expenditures!I120,EXACT(A3,"8"),Expenditures!J120,EXACT(A3,"9"),Expenditures!K120,EXACT(A3,"10"),Expenditures!L120,EXACT(A3,"11"),Expenditures!M120,EXACT(A3,"12"),Expenditures!N120, EXACT(A3,"13"),Expenditures!O120,EXACT(A3,"14"),Expenditures!P120,EXACT(A3,"15"),Expenditures!Q120)</f>
        <v>0</v>
      </c>
      <c r="D49" s="165">
        <f>Expenditures!AH120</f>
        <v>867.5</v>
      </c>
      <c r="E49" s="79" t="s">
        <v>33</v>
      </c>
      <c r="F49" s="158">
        <f t="array" ref="F49">_xlfn.IFS(EXACT(A3,"1"),Expenditures!C130,EXACT(A3,"2"),Expenditures!D130,EXACT(A3,"3"),Expenditures!E130,EXACT(A3,"4"),Expenditures!F130,EXACT(A3,"5"),Expenditures!G130,EXACT(A3,"6"),Expenditures!H130,EXACT(A3,"7"),Expenditures!I130,EXACT(A3,"8"),Expenditures!J130,EXACT(A3,"9"),Expenditures!K130,EXACT(A3,"10"),Expenditures!L130,EXACT(A3,"11"),Expenditures!M130,EXACT(A3,"12"),Expenditures!N130, EXACT(A3,"13"),Expenditures!O130,EXACT(A3,"14"),Expenditures!P130,EXACT(A3,"15"),Expenditures!Q130)</f>
        <v>0</v>
      </c>
      <c r="G49" s="107">
        <f>Expenditures!AH130</f>
        <v>0</v>
      </c>
    </row>
    <row r="50" spans="1:7" x14ac:dyDescent="0.25">
      <c r="A50" s="49"/>
      <c r="B50" s="94" t="s">
        <v>52</v>
      </c>
      <c r="C50" s="130" t="s">
        <v>149</v>
      </c>
      <c r="D50" s="200" t="s">
        <v>152</v>
      </c>
      <c r="E50" s="94" t="s">
        <v>53</v>
      </c>
      <c r="F50" s="130" t="s">
        <v>149</v>
      </c>
      <c r="G50" s="200" t="s">
        <v>152</v>
      </c>
    </row>
    <row r="51" spans="1:7" x14ac:dyDescent="0.25">
      <c r="A51" s="49"/>
      <c r="B51" s="78" t="s">
        <v>5</v>
      </c>
      <c r="C51" s="162">
        <f t="array" ref="C51">_xlfn.IFS(EXACT(A3,"1"),Expenditures!C134,EXACT(A3,"2"),Expenditures!D134,EXACT(A3,"3"),Expenditures!E134,EXACT(A3,"4"),Expenditures!F134,EXACT(A3,"5"),Expenditures!G134,EXACT(A3,"6"),Expenditures!H134,EXACT(A3,"7"),Expenditures!I134,EXACT(A3,"8"),Expenditures!J134,EXACT(A3,"9"),Expenditures!K134,EXACT(A3,"10"),Expenditures!L134,EXACT(A3,"11"),Expenditures!M134,EXACT(A3,"12"),Expenditures!N134, EXACT(A3,"13"),Expenditures!O134,EXACT(A3,"14"),Expenditures!P134,EXACT(A3,"15"),Expenditures!Q134)</f>
        <v>0</v>
      </c>
      <c r="D51" s="164">
        <f>Expenditures!AH134</f>
        <v>8000</v>
      </c>
      <c r="E51" s="116" t="s">
        <v>5</v>
      </c>
      <c r="F51" s="161">
        <f t="array" ref="F51">_xlfn.IFS(EXACT(A3,"1"),Expenditures!C144,EXACT(A3,"2"),Expenditures!D144,EXACT(A3,"3"),Expenditures!E144,EXACT(A3,"4"),Expenditures!F144,EXACT(A3,"5"),Expenditures!G144,EXACT(A3,"6"),Expenditures!H144,EXACT(A3,"7"),Expenditures!I144,EXACT(A3,"8"),Expenditures!J144,EXACT(A3,"9"),Expenditures!K144,EXACT(A3,"10"),Expenditures!L144,EXACT(A3,"11"),Expenditures!M144,EXACT(A3,"12"),Expenditures!N144, EXACT(A3,"13"),Expenditures!O144,EXACT(A3,"14"),Expenditures!P144,EXACT(A3,"15"),Expenditures!Q144)</f>
        <v>0</v>
      </c>
      <c r="G51" s="159">
        <f>Expenditures!AH144</f>
        <v>3000</v>
      </c>
    </row>
    <row r="52" spans="1:7" x14ac:dyDescent="0.25">
      <c r="A52" s="49"/>
      <c r="B52" s="78" t="s">
        <v>7</v>
      </c>
      <c r="C52" s="162">
        <f t="array" ref="C52">_xlfn.IFS(EXACT(A3,"1"),Expenditures!C135,EXACT(A3,"2"),Expenditures!D135,EXACT(A3,"3"),Expenditures!E135,EXACT(A3,"4"),Expenditures!F135,EXACT(A3,"5"),Expenditures!G135,EXACT(A3,"6"),Expenditures!H135,EXACT(A3,"7"),Expenditures!I135,EXACT(A3,"8"),Expenditures!J135,EXACT(A3,"9"),Expenditures!K135,EXACT(A3,"10"),Expenditures!L135,EXACT(A3,"11"),Expenditures!M135,EXACT(A3,"12"),Expenditures!N135, EXACT(A3,"13"),Expenditures!O135,EXACT(A3,"14"),Expenditures!P135,EXACT(A3,"15"),Expenditures!Q135)</f>
        <v>0</v>
      </c>
      <c r="D52" s="164">
        <f>Expenditures!AH135</f>
        <v>389</v>
      </c>
      <c r="E52" s="116" t="s">
        <v>7</v>
      </c>
      <c r="F52" s="161">
        <f t="array" ref="F52">_xlfn.IFS(EXACT(A3,"1"),Expenditures!C145,EXACT(A3,"2"),Expenditures!D145,EXACT(A3,"3"),Expenditures!E145,EXACT(A3,"4"),Expenditures!F145,EXACT(A3,"5"),Expenditures!G145,EXACT(A3,"6"),Expenditures!H145,EXACT(A3,"7"),Expenditures!I145,EXACT(A3,"8"),Expenditures!J145,EXACT(A3,"9"),Expenditures!K145,EXACT(A3,"10"),Expenditures!L145,EXACT(A3,"11"),Expenditures!M145,EXACT(A3,"12"),Expenditures!N145, EXACT(A3,"13"),Expenditures!O145,EXACT(A3,"14"),Expenditures!P145,EXACT(A3,"15"),Expenditures!Q145)</f>
        <v>0</v>
      </c>
      <c r="G52" s="159">
        <f>Expenditures!AH145</f>
        <v>0</v>
      </c>
    </row>
    <row r="53" spans="1:7" x14ac:dyDescent="0.25">
      <c r="A53" s="49"/>
      <c r="B53" s="78" t="s">
        <v>6</v>
      </c>
      <c r="C53" s="162">
        <f t="array" ref="C53">_xlfn.IFS(EXACT(A3,"1"),Expenditures!C136,EXACT(A3,"2"),Expenditures!D136,EXACT(A3,"3"),Expenditures!E136,EXACT(A3,"4"),Expenditures!F136,EXACT(A3,"5"),Expenditures!G136,EXACT(A3,"6"),Expenditures!H136,EXACT(A3,"7"),Expenditures!I136,EXACT(A3,"8"),Expenditures!J136,EXACT(A3,"9"),Expenditures!K136,EXACT(A3,"10"),Expenditures!L136,EXACT(A3,"11"),Expenditures!M136,EXACT(A3,"12"),Expenditures!N136, EXACT(A3,"13"),Expenditures!O136,EXACT(A3,"14"),Expenditures!P136,EXACT(A3,"15"),Expenditures!Q136)</f>
        <v>0</v>
      </c>
      <c r="D53" s="164">
        <f>Expenditures!AH136</f>
        <v>0</v>
      </c>
      <c r="E53" s="116" t="s">
        <v>6</v>
      </c>
      <c r="F53" s="161">
        <f t="array" ref="F53">_xlfn.IFS(EXACT(A3,"1"),Expenditures!C146,EXACT(A3,"2"),Expenditures!D146,EXACT(A3,"3"),Expenditures!E146,EXACT(A3,"4"),Expenditures!F146,EXACT(A3,"5"),Expenditures!G146,EXACT(A3,"6"),Expenditures!H146,EXACT(A3,"7"),Expenditures!I146,EXACT(A3,"8"),Expenditures!J146,EXACT(A3,"9"),Expenditures!K146,EXACT(A3,"10"),Expenditures!L146,EXACT(A3,"11"),Expenditures!M146,EXACT(A3,"12"),Expenditures!N146, EXACT(A3,"13"),Expenditures!O146,EXACT(A3,"14"),Expenditures!P146,EXACT(A3,"15"),Expenditures!Q146)</f>
        <v>0</v>
      </c>
      <c r="G53" s="159">
        <f>Expenditures!AH146</f>
        <v>0</v>
      </c>
    </row>
    <row r="54" spans="1:7" x14ac:dyDescent="0.25">
      <c r="A54" s="49"/>
      <c r="B54" s="78" t="s">
        <v>8</v>
      </c>
      <c r="C54" s="162">
        <f t="array" ref="C54">_xlfn.IFS(EXACT(A3,"1"),Expenditures!C137,EXACT(A3,"2"),Expenditures!D137,EXACT(A3,"3"),Expenditures!E137,EXACT(A3,"4"),Expenditures!F137,EXACT(A3,"5"),Expenditures!G137,EXACT(A3,"6"),Expenditures!H137,EXACT(A3,"7"),Expenditures!I137,EXACT(A3,"8"),Expenditures!J137,EXACT(A3,"9"),Expenditures!K137,EXACT(A3,"10"),Expenditures!L137,EXACT(A3,"11"),Expenditures!M137,EXACT(A3,"12"),Expenditures!N137, EXACT(A3,"13"),Expenditures!O137,EXACT(A3,"14"),Expenditures!P137,EXACT(A3,"15"),Expenditures!Q137)</f>
        <v>0</v>
      </c>
      <c r="D54" s="164">
        <f>Expenditures!AH137</f>
        <v>0</v>
      </c>
      <c r="E54" s="116" t="s">
        <v>8</v>
      </c>
      <c r="F54" s="161">
        <f t="array" ref="F54">_xlfn.IFS(EXACT(A3,"1"),Expenditures!C147,EXACT(A3,"2"),Expenditures!D147,EXACT(A3,"3"),Expenditures!E147,EXACT(A3,"4"),Expenditures!F147,EXACT(A3,"5"),Expenditures!G147,EXACT(A3,"6"),Expenditures!H147,EXACT(A3,"7"),Expenditures!I147,EXACT(A3,"8"),Expenditures!J147,EXACT(A3,"9"),Expenditures!K147,EXACT(A3,"10"),Expenditures!L147,EXACT(A3,"11"),Expenditures!M147,EXACT(A3,"12"),Expenditures!N147, EXACT(A3,"13"),Expenditures!O147,EXACT(A3,"14"),Expenditures!P147,EXACT(A3,"15"),Expenditures!Q147)</f>
        <v>0</v>
      </c>
      <c r="G54" s="159">
        <f>Expenditures!AH147</f>
        <v>0</v>
      </c>
    </row>
    <row r="55" spans="1:7" x14ac:dyDescent="0.25">
      <c r="A55" s="49"/>
      <c r="B55" s="78" t="s">
        <v>9</v>
      </c>
      <c r="C55" s="162">
        <f t="array" ref="C55">_xlfn.IFS(EXACT(A3,"1"),Expenditures!C138,EXACT(A3,"2"),Expenditures!D138,EXACT(A3,"3"),Expenditures!E138,EXACT(A3,"4"),Expenditures!F138,EXACT(A3,"5"),Expenditures!G138,EXACT(A3,"6"),Expenditures!H138,EXACT(A3,"7"),Expenditures!I138,EXACT(A3,"8"),Expenditures!J138,EXACT(A3,"9"),Expenditures!K138,EXACT(A3,"10"),Expenditures!L138,EXACT(A3,"11"),Expenditures!M138,EXACT(A3,"12"),Expenditures!N138, EXACT(A3,"13"),Expenditures!O138,EXACT(A3,"14"),Expenditures!P138,EXACT(A3,"15"),Expenditures!Q138)</f>
        <v>0</v>
      </c>
      <c r="D55" s="164">
        <f>Expenditures!AH138</f>
        <v>4917.3</v>
      </c>
      <c r="E55" s="116" t="s">
        <v>9</v>
      </c>
      <c r="F55" s="161">
        <f t="array" ref="F55">_xlfn.IFS(EXACT(A3,"1"),Expenditures!C148,EXACT(A3,"2"),Expenditures!D148,EXACT(A3,"3"),Expenditures!E148,EXACT(A3,"4"),Expenditures!F148,EXACT(A3,"5"),Expenditures!G148,EXACT(A3,"6"),Expenditures!H148,EXACT(A3,"7"),Expenditures!I148,EXACT(A3,"8"),Expenditures!J148,EXACT(A3,"9"),Expenditures!K148,EXACT(A3,"10"),Expenditures!L148,EXACT(A3,"11"),Expenditures!M148,EXACT(A3,"12"),Expenditures!N148, EXACT(A3,"13"),Expenditures!O148,EXACT(A3,"14"),Expenditures!P148,EXACT(A3,"15"),Expenditures!Q148)</f>
        <v>0</v>
      </c>
      <c r="G55" s="159">
        <f>Expenditures!AH148</f>
        <v>5000</v>
      </c>
    </row>
    <row r="56" spans="1:7" x14ac:dyDescent="0.25">
      <c r="A56" s="49"/>
      <c r="B56" s="78" t="s">
        <v>20</v>
      </c>
      <c r="C56" s="162">
        <f t="array" ref="C56">_xlfn.IFS(EXACT(A3,"1"),Expenditures!C139,EXACT(A3,"2"),Expenditures!D139,EXACT(A3,"3"),Expenditures!E139,EXACT(A3,"4"),Expenditures!F139,EXACT(A3,"5"),Expenditures!G139,EXACT(A3,"6"),Expenditures!H139,EXACT(A3,"7"),Expenditures!I139,EXACT(A3,"8"),Expenditures!J139,EXACT(A3,"9"),Expenditures!K139,EXACT(A3,"10"),Expenditures!L139,EXACT(A3,"11"),Expenditures!M139,EXACT(A3,"12"),Expenditures!N139, EXACT(A3,"13"),Expenditures!O139,EXACT(A3,"14"),Expenditures!P139,EXACT(A3,"15"),Expenditures!Q139)</f>
        <v>0</v>
      </c>
      <c r="D56" s="164">
        <f>Expenditures!AH139</f>
        <v>0</v>
      </c>
      <c r="E56" s="116" t="s">
        <v>20</v>
      </c>
      <c r="F56" s="161">
        <f t="array" ref="F56">_xlfn.IFS(EXACT(A3,"1"),Expenditures!C149,EXACT(A3,"2"),Expenditures!D149,EXACT(A3,"3"),Expenditures!E149,EXACT(A3,"4"),Expenditures!F149,EXACT(A3,"5"),Expenditures!G149,EXACT(A3,"6"),Expenditures!H149,EXACT(A3,"7"),Expenditures!I149,EXACT(A3,"8"),Expenditures!J149,EXACT(A3,"9"),Expenditures!K149,EXACT(A3,"10"),Expenditures!L149,EXACT(A3,"11"),Expenditures!M149,EXACT(A3,"12"),Expenditures!N149, EXACT(A3,"13"),Expenditures!O149,EXACT(A3,"14"),Expenditures!P149,EXACT(A3,"15"),Expenditures!Q149)</f>
        <v>0</v>
      </c>
      <c r="G56" s="159">
        <f>Expenditures!AH149</f>
        <v>0</v>
      </c>
    </row>
    <row r="57" spans="1:7" ht="15.75" thickBot="1" x14ac:dyDescent="0.3">
      <c r="A57" s="49"/>
      <c r="B57" s="79" t="s">
        <v>33</v>
      </c>
      <c r="C57" s="163">
        <f t="array" ref="C57">_xlfn.IFS(EXACT(A3,"1"),Expenditures!C140,EXACT(A3,"2"),Expenditures!D140,EXACT(A3,"3"),Expenditures!E140,EXACT(A3,"4"),Expenditures!F140,EXACT(A3,"5"),Expenditures!G140,EXACT(A3,"6"),Expenditures!H140,EXACT(A3,"7"),Expenditures!I140,EXACT(A3,"8"),Expenditures!J140,EXACT(A3,"9"),Expenditures!K140,EXACT(A3,"10"),Expenditures!L140,EXACT(A3,"11"),Expenditures!M140,EXACT(A3,"12"),Expenditures!N140, EXACT(A3,"13"),Expenditures!O140,EXACT(A3,"14"),Expenditures!P140,EXACT(A3,"15"),Expenditures!Q140)</f>
        <v>0</v>
      </c>
      <c r="D57" s="165">
        <f>Expenditures!AH140</f>
        <v>694</v>
      </c>
      <c r="E57" s="118" t="s">
        <v>33</v>
      </c>
      <c r="F57" s="166">
        <f t="array" ref="F57">_xlfn.IFS(EXACT(A3,"1"),Expenditures!C150,EXACT(A3,"2"),Expenditures!D150,EXACT(A3,"3"),Expenditures!E150,EXACT(A3,"4"),Expenditures!F150,EXACT(A3,"5"),Expenditures!G150,EXACT(A3,"6"),Expenditures!H150,EXACT(A3,"7"),Expenditures!I150,EXACT(A3,"8"),Expenditures!J150,EXACT(A3,"9"),Expenditures!K150,EXACT(A3,"10"),Expenditures!L150,EXACT(A3,"11"),Expenditures!M150,EXACT(A3,"12"),Expenditures!N150, EXACT(A3,"13"),Expenditures!O150,EXACT(A3,"14"),Expenditures!P150,EXACT(A3,"15"),Expenditures!Q150)</f>
        <v>0</v>
      </c>
      <c r="G57" s="160">
        <f>Expenditures!AH150</f>
        <v>260.25</v>
      </c>
    </row>
    <row r="58" spans="1:7" x14ac:dyDescent="0.25">
      <c r="A58" s="49"/>
      <c r="B58" s="94" t="s">
        <v>54</v>
      </c>
      <c r="C58" s="130" t="s">
        <v>149</v>
      </c>
      <c r="D58" s="200" t="s">
        <v>152</v>
      </c>
      <c r="E58" s="94" t="s">
        <v>129</v>
      </c>
      <c r="F58" s="130" t="s">
        <v>149</v>
      </c>
      <c r="G58" s="200" t="s">
        <v>150</v>
      </c>
    </row>
    <row r="59" spans="1:7" x14ac:dyDescent="0.25">
      <c r="A59" s="49"/>
      <c r="B59" s="78" t="s">
        <v>5</v>
      </c>
      <c r="C59" s="157">
        <f t="array" ref="C59">_xlfn.IFS(EXACT(A3,"1"),Expenditures!C154,EXACT(A3,"2"),Expenditures!D154,EXACT(A3,"3"),Expenditures!E154,EXACT(A3,"4"),Expenditures!F154,EXACT(A3,"5"),Expenditures!G154,EXACT(A3,"6"),Expenditures!H154,EXACT(A3,"7"),Expenditures!I154,EXACT(A3,"8"),Expenditures!J154,EXACT(A3,"9"),Expenditures!K154,EXACT(A3,"10"),Expenditures!L154,EXACT(A3,"11"),Expenditures!M154,EXACT(A3,"12"),Expenditures!N154, EXACT(A3,"13"),Expenditures!O154,EXACT(A3,"14"),Expenditures!P154,EXACT(A3,"15"),Expenditures!Q154)</f>
        <v>0</v>
      </c>
      <c r="D59" s="167">
        <f>Expenditures!AH154</f>
        <v>500</v>
      </c>
      <c r="E59" s="116" t="s">
        <v>5</v>
      </c>
      <c r="F59" s="157">
        <f t="array" ref="F59">_xlfn.IFS(EXACT(A3,"1"),Expenditures!C164,EXACT(A3,"2"),Expenditures!D164,EXACT(A3,"3"),Expenditures!E164,EXACT(A3,"4"),Expenditures!F164,EXACT(A3,"5"),Expenditures!G164,EXACT(A3,"6"),Expenditures!H164,EXACT(A3,"7"),Expenditures!I164,EXACT(A3,"8"),Expenditures!J164,EXACT(A3,"9"),Expenditures!K164,EXACT(A3,"10"),Expenditures!L164,EXACT(A3,"11"),Expenditures!M164,EXACT(A3,"12"),Expenditures!N164, EXACT(A3,"13"),Expenditures!O164,EXACT(A3,"14"),Expenditures!P164,EXACT(A3,"15"),Expenditures!Q164)</f>
        <v>0</v>
      </c>
      <c r="G59" s="105">
        <f>Expenditures!AH164</f>
        <v>0</v>
      </c>
    </row>
    <row r="60" spans="1:7" x14ac:dyDescent="0.25">
      <c r="A60" s="49"/>
      <c r="B60" s="78" t="s">
        <v>7</v>
      </c>
      <c r="C60" s="157">
        <f t="array" ref="C60">_xlfn.IFS(EXACT(A3,"1"),Expenditures!C155,EXACT(A3,"2"),Expenditures!D155,EXACT(A3,"3"),Expenditures!E155,EXACT(A3,"4"),Expenditures!F155,EXACT(A3,"5"),Expenditures!G155,EXACT(A3,"6"),Expenditures!H155,EXACT(A3,"7"),Expenditures!I155,EXACT(A3,"8"),Expenditures!J155,EXACT(A3,"9"),Expenditures!K155,EXACT(A3,"10"),Expenditures!L155,EXACT(A3,"11"),Expenditures!M155,EXACT(A3,"12"),Expenditures!N155, EXACT(A3,"13"),Expenditures!O155,EXACT(A3,"14"),Expenditures!P155,EXACT(A3,"15"),Expenditures!Q155)</f>
        <v>0</v>
      </c>
      <c r="D60" s="167">
        <f>Expenditures!AH155</f>
        <v>0</v>
      </c>
      <c r="E60" s="116" t="s">
        <v>7</v>
      </c>
      <c r="F60" s="117">
        <f t="array" ref="F60">_xlfn.IFS(EXACT(A3,"1"),Expenditures!C165,EXACT(A3,"2"),Expenditures!D165,EXACT(A3,"3"),Expenditures!E165,EXACT(A3,"4"),Expenditures!F165,EXACT(A3,"5"),Expenditures!G165,EXACT(A3,"6"),Expenditures!H165,EXACT(A3,"7"),Expenditures!I165,EXACT(A3,"8"),Expenditures!J165,EXACT(A3,"9"),Expenditures!K165,EXACT(A3,"10"),Expenditures!L165,EXACT(A3,"11"),Expenditures!M165,EXACT(A3,"12"),Expenditures!N165, EXACT(A3,"13"),Expenditures!O165,EXACT(A3,"14"),Expenditures!P165,EXACT(A3,"15"),Expenditures!Q165)</f>
        <v>0</v>
      </c>
      <c r="G60" s="105">
        <f>Expenditures!AH165</f>
        <v>0</v>
      </c>
    </row>
    <row r="61" spans="1:7" x14ac:dyDescent="0.25">
      <c r="A61" s="49"/>
      <c r="B61" s="78" t="s">
        <v>6</v>
      </c>
      <c r="C61" s="157">
        <f t="array" ref="C61">_xlfn.IFS(EXACT(A3,"1"),Expenditures!C156,EXACT(A3,"2"),Expenditures!D156,EXACT(A3,"3"),Expenditures!E156,EXACT(A3,"4"),Expenditures!F156,EXACT(A3,"5"),Expenditures!G156,EXACT(A3,"6"),Expenditures!H156,EXACT(A3,"7"),Expenditures!I156,EXACT(A3,"8"),Expenditures!J156,EXACT(A3,"9"),Expenditures!K156,EXACT(A3,"10"),Expenditures!L156,EXACT(A3,"11"),Expenditures!M156,EXACT(A3,"12"),Expenditures!N156, EXACT(A3,"13"),Expenditures!O156,EXACT(A3,"14"),Expenditures!P156,EXACT(A3,"15"),Expenditures!Q156)</f>
        <v>0</v>
      </c>
      <c r="D61" s="167">
        <f>Expenditures!AH156</f>
        <v>0</v>
      </c>
      <c r="E61" s="116" t="s">
        <v>6</v>
      </c>
      <c r="F61" s="157">
        <f t="array" ref="F61">_xlfn.IFS(EXACT(A3,"1"),Expenditures!C166,EXACT(A3,"2"),Expenditures!D166,EXACT(A3,"3"),Expenditures!E166,EXACT(A3,"4"),Expenditures!F166,EXACT(A3,"5"),Expenditures!G166,EXACT(A3,"6"),Expenditures!H166,EXACT(A3,"7"),Expenditures!I166,EXACT(A3,"8"),Expenditures!J166,EXACT(A3,"9"),Expenditures!K166,EXACT(A3,"10"),Expenditures!L166,EXACT(A3,"11"),Expenditures!M166,EXACT(A3,"12"),Expenditures!N166, EXACT(A3,"13"),Expenditures!O166,EXACT(A3,"14"),Expenditures!P166,EXACT(A3,"15"),Expenditures!Q166)</f>
        <v>0</v>
      </c>
      <c r="G61" s="105">
        <f>Expenditures!AH166</f>
        <v>0</v>
      </c>
    </row>
    <row r="62" spans="1:7" x14ac:dyDescent="0.25">
      <c r="A62" s="49"/>
      <c r="B62" s="78" t="s">
        <v>8</v>
      </c>
      <c r="C62" s="157">
        <f t="array" ref="C62">_xlfn.IFS(EXACT(A3,"1"),Expenditures!C157,EXACT(A3,"2"),Expenditures!D157,EXACT(A3,"3"),Expenditures!E157,EXACT(A3,"4"),Expenditures!F157,EXACT(A3,"5"),Expenditures!G157,EXACT(A3,"6"),Expenditures!H157,EXACT(A3,"7"),Expenditures!I157,EXACT(A3,"8"),Expenditures!J157,EXACT(A3,"9"),Expenditures!K157,EXACT(A3,"10"),Expenditures!L157,EXACT(A3,"11"),Expenditures!M157,EXACT(A3,"12"),Expenditures!N157, EXACT(A3,"13"),Expenditures!O157,EXACT(A3,"14"),Expenditures!P157,EXACT(A3,"15"),Expenditures!Q157)</f>
        <v>0</v>
      </c>
      <c r="D62" s="167">
        <f>Expenditures!AH157</f>
        <v>0</v>
      </c>
      <c r="E62" s="116" t="s">
        <v>8</v>
      </c>
      <c r="F62" s="157">
        <f t="array" ref="F62">_xlfn.IFS(EXACT(A3,"1"),Expenditures!C167,EXACT(A3,"2"),Expenditures!D167,EXACT(A3,"3"),Expenditures!E167,EXACT(A3,"4"),Expenditures!F167,EXACT(A3,"5"),Expenditures!G167,EXACT(A3,"6"),Expenditures!H167,EXACT(A3,"7"),Expenditures!I167,EXACT(A3,"8"),Expenditures!J167,EXACT(A3,"9"),Expenditures!K167,EXACT(A3,"10"),Expenditures!L167,EXACT(A3,"11"),Expenditures!M167,EXACT(A3,"12"),Expenditures!N167, EXACT(A3,"13"),Expenditures!O167,EXACT(A3,"14"),Expenditures!P167,EXACT(A3,"15"),Expenditures!Q167)</f>
        <v>0</v>
      </c>
      <c r="G62" s="105">
        <f>Expenditures!AH167</f>
        <v>0</v>
      </c>
    </row>
    <row r="63" spans="1:7" x14ac:dyDescent="0.25">
      <c r="A63" s="49"/>
      <c r="B63" s="78" t="s">
        <v>9</v>
      </c>
      <c r="C63" s="157">
        <f t="array" ref="C63">_xlfn.IFS(EXACT(A3,"1"),Expenditures!C158,EXACT(A3,"2"),Expenditures!D158,EXACT(A3,"3"),Expenditures!E158,EXACT(A3,"4"),Expenditures!F158,EXACT(A3,"5"),Expenditures!G158,EXACT(A3,"6"),Expenditures!H158,EXACT(A3,"7"),Expenditures!I158,EXACT(A3,"8"),Expenditures!J158,EXACT(A3,"9"),Expenditures!K158,EXACT(A3,"10"),Expenditures!L158,EXACT(A3,"11"),Expenditures!M158,EXACT(A3,"12"),Expenditures!N158, EXACT(A3,"13"),Expenditures!O158,EXACT(A3,"14"),Expenditures!P158,EXACT(A3,"15"),Expenditures!Q158)</f>
        <v>0</v>
      </c>
      <c r="D63" s="167">
        <f>Expenditures!AH158</f>
        <v>1000</v>
      </c>
      <c r="E63" s="116" t="s">
        <v>9</v>
      </c>
      <c r="F63" s="157">
        <f t="array" ref="F63">_xlfn.IFS(EXACT(A3,"1"),Expenditures!C168,EXACT(A3,"2"),Expenditures!D168,EXACT(A3,"3"),Expenditures!E168,EXACT(A3,"4"),Expenditures!F168,EXACT(A3,"5"),Expenditures!G168,EXACT(A3,"6"),Expenditures!H168,EXACT(A3,"7"),Expenditures!I168,EXACT(A3,"8"),Expenditures!J168,EXACT(A3,"9"),Expenditures!K168,EXACT(A3,"10"),Expenditures!L168,EXACT(A3,"11"),Expenditures!M168,EXACT(A3,"12"),Expenditures!N168, EXACT(A3,"13"),Expenditures!O168,EXACT(A3,"14"),Expenditures!P168,EXACT(A3,"15"),Expenditures!Q168)</f>
        <v>0</v>
      </c>
      <c r="G63" s="105">
        <f>Expenditures!AH168</f>
        <v>0</v>
      </c>
    </row>
    <row r="64" spans="1:7" x14ac:dyDescent="0.25">
      <c r="A64" s="49"/>
      <c r="B64" s="78" t="s">
        <v>20</v>
      </c>
      <c r="C64" s="157">
        <f t="array" ref="C64">_xlfn.IFS(EXACT(A3,"1"),Expenditures!C159,EXACT(A3,"2"),Expenditures!D159,EXACT(A3,"3"),Expenditures!E159,EXACT(A3,"4"),Expenditures!F159,EXACT(A3,"5"),Expenditures!G159,EXACT(A3,"6"),Expenditures!H159,EXACT(A3,"7"),Expenditures!I159,EXACT(A3,"8"),Expenditures!J159,EXACT(A3,"9"),Expenditures!K159,EXACT(A3,"10"),Expenditures!L159,EXACT(A3,"11"),Expenditures!M159,EXACT(A3,"12"),Expenditures!N159, EXACT(A3,"13"),Expenditures!O159,EXACT(A3,"14"),Expenditures!P159,EXACT(A3,"15"),Expenditures!Q159)</f>
        <v>0</v>
      </c>
      <c r="D64" s="167">
        <f>Expenditures!AH159</f>
        <v>43.75</v>
      </c>
      <c r="E64" s="116" t="s">
        <v>20</v>
      </c>
      <c r="F64" s="157">
        <f t="array" ref="F64">_xlfn.IFS(EXACT(A3,"1"),Expenditures!C169,EXACT(A3,"2"),Expenditures!D169,EXACT(A3,"3"),Expenditures!E169,EXACT(A3,"4"),Expenditures!F169,EXACT(A3,"5"),Expenditures!G169,EXACT(A3,"6"),Expenditures!H169,EXACT(A3,"7"),Expenditures!I169,EXACT(A3,"8"),Expenditures!J169,EXACT(A3,"9"),Expenditures!K169,EXACT(A3,"10"),Expenditures!L169,EXACT(A3,"11"),Expenditures!M169,EXACT(A3,"12"),Expenditures!N169, EXACT(A3,"13"),Expenditures!O169,EXACT(A3,"14"),Expenditures!P169,EXACT(A3,"15"),Expenditures!Q169)</f>
        <v>0</v>
      </c>
      <c r="G64" s="105">
        <f>Expenditures!AH169</f>
        <v>0</v>
      </c>
    </row>
    <row r="65" spans="1:7" ht="15.75" thickBot="1" x14ac:dyDescent="0.3">
      <c r="A65" s="49"/>
      <c r="B65" s="79" t="s">
        <v>33</v>
      </c>
      <c r="C65" s="158">
        <f t="array" ref="C65">_xlfn.IFS(EXACT(A3,"1"),Expenditures!C160,EXACT(A3,"2"),Expenditures!D160,EXACT(A3,"3"),Expenditures!E160,EXACT(A3,"4"),Expenditures!F160,EXACT(A3,"5"),Expenditures!G160,EXACT(A3,"6"),Expenditures!H160,EXACT(A3,"7"),Expenditures!I160,EXACT(A3,"8"),Expenditures!J160,EXACT(A3,"9"),Expenditures!K160,EXACT(A3,"10"),Expenditures!L160,EXACT(A3,"11"),Expenditures!M160,EXACT(A3,"12"),Expenditures!N160, EXACT(A3,"13"),Expenditures!O160,EXACT(A3,"14"),Expenditures!P160,EXACT(A3,"15"),Expenditures!Q160)</f>
        <v>0</v>
      </c>
      <c r="D65" s="168">
        <f>Expenditures!AH160</f>
        <v>0</v>
      </c>
      <c r="E65" s="118" t="s">
        <v>33</v>
      </c>
      <c r="F65" s="158">
        <f t="array" ref="F65">_xlfn.IFS(EXACT(A3,"1"),Expenditures!C170,EXACT(A3,"2"),Expenditures!D170,EXACT(A3,"3"),Expenditures!E170,EXACT(A3,"4"),Expenditures!F170,EXACT(A3,"5"),Expenditures!G170,EXACT(A3,"6"),Expenditures!H170,EXACT(A3,"7"),Expenditures!I170,EXACT(A3,"8"),Expenditures!J170,EXACT(A3,"9"),Expenditures!K170,EXACT(A3,"10"),Expenditures!L170,EXACT(A3,"11"),Expenditures!M170,EXACT(A3,"12"),Expenditures!N170, EXACT(A3,"13"),Expenditures!O170,EXACT(A3,"14"),Expenditures!P170,EXACT(A3,"15"),Expenditures!Q170)</f>
        <v>0</v>
      </c>
      <c r="G65" s="107">
        <f>Expenditures!AH170</f>
        <v>0</v>
      </c>
    </row>
    <row r="66" spans="1:7" x14ac:dyDescent="0.25">
      <c r="A66" s="49"/>
      <c r="B66" s="80"/>
      <c r="C66" s="81"/>
      <c r="D66" s="81"/>
      <c r="E66" s="80"/>
      <c r="F66" s="81"/>
      <c r="G66" s="82"/>
    </row>
    <row r="67" spans="1:7" x14ac:dyDescent="0.25">
      <c r="A67" s="49"/>
      <c r="B67" s="80"/>
      <c r="C67" s="81"/>
      <c r="D67" s="81"/>
      <c r="E67" s="80"/>
      <c r="F67" s="81"/>
      <c r="G67" s="82"/>
    </row>
    <row r="68" spans="1:7" hidden="1" x14ac:dyDescent="0.25">
      <c r="A68" s="49"/>
      <c r="B68" s="96" t="s">
        <v>125</v>
      </c>
      <c r="C68" s="129" t="s">
        <v>149</v>
      </c>
      <c r="D68" s="200" t="s">
        <v>152</v>
      </c>
      <c r="E68" s="94" t="s">
        <v>126</v>
      </c>
      <c r="F68" s="130" t="s">
        <v>149</v>
      </c>
      <c r="G68" s="200" t="s">
        <v>152</v>
      </c>
    </row>
    <row r="69" spans="1:7" hidden="1" x14ac:dyDescent="0.25">
      <c r="A69" s="49"/>
      <c r="B69" s="78" t="s">
        <v>5</v>
      </c>
      <c r="C69" s="157">
        <f t="array" ref="C69">_xlfn.IFS(EXACT(A3,"1"),Expenditures!C174,EXACT(A3,"2"),Expenditures!D174,EXACT(A3,"3"),Expenditures!E174,EXACT(A3,"4"),Expenditures!F174,EXACT(A3,"5"),Expenditures!G174,EXACT(A3,"6"),Expenditures!H174,EXACT(A3,"7"),Expenditures!I174,EXACT(A3,"8"),Expenditures!J174,EXACT(A3,"9"),Expenditures!K174,EXACT(A3,"10"),Expenditures!L174,EXACT(A3,"11"),Expenditures!M174,EXACT(A3,"12"),Expenditures!N174, EXACT(A3,"13"),Expenditures!O174,EXACT(A3,"14"),Expenditures!P174,EXACT(A3,"15"),Expenditures!Q174)</f>
        <v>0</v>
      </c>
      <c r="D69" s="167">
        <f>Expenditures!AH174</f>
        <v>0</v>
      </c>
      <c r="E69" s="78" t="s">
        <v>5</v>
      </c>
      <c r="F69" s="157">
        <f t="array" ref="F69">_xlfn.IFS(EXACT(A3,"1"),Expenditures!C184,EXACT(A3,"2"),Expenditures!D184,EXACT(A3,"3"),Expenditures!E184,EXACT(A3,"4"),Expenditures!F184,EXACT(A3,"5"),Expenditures!G184,EXACT(A3,"6"),Expenditures!H184,EXACT(A3,"7"),Expenditures!I184,EXACT(A3,"8"),Expenditures!J184,EXACT(A3,"9"),Expenditures!K184,EXACT(A3,"10"),Expenditures!L184,EXACT(A3,"11"),Expenditures!M184,EXACT(A3,"12"),Expenditures!N184, EXACT(A3,"13"),Expenditures!O184,EXACT(A3,"14"),Expenditures!P184,EXACT(A3,"15"),Expenditures!Q184)</f>
        <v>0</v>
      </c>
      <c r="G69" s="105">
        <f>Expenditures!AH184</f>
        <v>0</v>
      </c>
    </row>
    <row r="70" spans="1:7" hidden="1" x14ac:dyDescent="0.25">
      <c r="A70" s="49"/>
      <c r="B70" s="78" t="s">
        <v>7</v>
      </c>
      <c r="C70" s="157" cm="1">
        <f t="array" ref="C70">_xlfn.IFS(EXACT(A3,"1"),Expenditures!C175,EXACT(A3,"2"),Expenditures!D175,EXACT(A3,"3"),Expenditures!E175,EXACT(A3,"4"),Expenditures!F175,EXACT(A3,"5"),Expenditures!G175,EXACT(A3,"6"),Expenditures!H175,EXACT(A3,"7"),Expenditures!I175,EXACT(A3,"8"),Expenditures!J175,EXACT(A3,"9"),Expenditures!K175,EXACT(A3,"10"),Expenditures!L175,EXACT(A3,"11"),Expenditures!M175,EXACT(A3,"12"),Expenditures!N175, EXACT(A3,"13"),Expenditures!O175,EXACT(A3,"14"),Expenditures!P175,EXACT(A3,"15"),Expenditures!Q175)</f>
        <v>0</v>
      </c>
      <c r="D70" s="167">
        <f>Expenditures!AH175</f>
        <v>0</v>
      </c>
      <c r="E70" s="78" t="s">
        <v>7</v>
      </c>
      <c r="F70" s="157">
        <f t="array" ref="F70">_xlfn.IFS(EXACT(A3,"1"),Expenditures!C185,EXACT(A3,"2"),Expenditures!D185,EXACT(A3,"3"),Expenditures!E185,EXACT(A3,"4"),Expenditures!F185,EXACT(A3,"5"),Expenditures!G185,EXACT(A3,"6"),Expenditures!H185,EXACT(A3,"7"),Expenditures!I185,EXACT(A3,"8"),Expenditures!J185,EXACT(A3,"9"),Expenditures!K185,EXACT(A3,"10"),Expenditures!L185,EXACT(A3,"11"),Expenditures!M185,EXACT(A3,"12"),Expenditures!N185, EXACT(A3,"13"),Expenditures!O185,EXACT(A3,"14"),Expenditures!P185,EXACT(A3,"15"),Expenditures!Q185)</f>
        <v>0</v>
      </c>
      <c r="G70" s="105">
        <f>Expenditures!AH185</f>
        <v>0</v>
      </c>
    </row>
    <row r="71" spans="1:7" hidden="1" x14ac:dyDescent="0.25">
      <c r="A71" s="49"/>
      <c r="B71" s="78" t="s">
        <v>6</v>
      </c>
      <c r="C71" s="157">
        <f t="array" ref="C71">_xlfn.IFS(EXACT(A3,"1"),Expenditures!C176,EXACT(A3,"2"),Expenditures!D176,EXACT(A3,"3"),Expenditures!E176,EXACT(A3,"4"),Expenditures!F176,EXACT(A3,"5"),Expenditures!G176,EXACT(A3,"6"),Expenditures!H176,EXACT(A3,"7"),Expenditures!I176,EXACT(A3,"8"),Expenditures!J176,EXACT(A3,"9"),Expenditures!K176,EXACT(A3,"10"),Expenditures!L176,EXACT(A3,"11"),Expenditures!M176,EXACT(A3,"12"),Expenditures!N176, EXACT(A3,"13"),Expenditures!O176,EXACT(A3,"14"),Expenditures!P176,EXACT(A3,"15"),Expenditures!Q176)</f>
        <v>0</v>
      </c>
      <c r="D71" s="167">
        <f>Expenditures!AH176</f>
        <v>0</v>
      </c>
      <c r="E71" s="78" t="s">
        <v>6</v>
      </c>
      <c r="F71" s="157">
        <f t="array" ref="F71">_xlfn.IFS(EXACT(A3,"1"),Expenditures!C186,EXACT(A3,"2"),Expenditures!D186,EXACT(A3,"3"),Expenditures!E186,EXACT(A3,"4"),Expenditures!F186,EXACT(A3,"5"),Expenditures!G186,EXACT(A3,"6"),Expenditures!H186,EXACT(A3,"7"),Expenditures!I186,EXACT(A3,"8"),Expenditures!J186,EXACT(A3,"9"),Expenditures!K186,EXACT(A3,"10"),Expenditures!L186,EXACT(A3,"11"),Expenditures!M186,EXACT(A3,"12"),Expenditures!N186, EXACT(A3,"13"),Expenditures!O186,EXACT(A3,"14"),Expenditures!P186,EXACT(A3,"15"),Expenditures!Q186)</f>
        <v>0</v>
      </c>
      <c r="G71" s="105">
        <f>Expenditures!AH186</f>
        <v>0</v>
      </c>
    </row>
    <row r="72" spans="1:7" hidden="1" x14ac:dyDescent="0.25">
      <c r="A72" s="49"/>
      <c r="B72" s="78" t="s">
        <v>8</v>
      </c>
      <c r="C72" s="157">
        <f t="array" ref="C72">_xlfn.IFS(EXACT(A3,"1"),Expenditures!C177,EXACT(A3,"2"),Expenditures!D177,EXACT(A3,"3"),Expenditures!E177,EXACT(A3,"4"),Expenditures!F177,EXACT(A3,"5"),Expenditures!G177,EXACT(A3,"6"),Expenditures!H177,EXACT(A3,"7"),Expenditures!I177,EXACT(A3,"8"),Expenditures!J177,EXACT(A3,"9"),Expenditures!K177,EXACT(A3,"10"),Expenditures!L177,EXACT(A3,"11"),Expenditures!M177,EXACT(A3,"12"),Expenditures!N177, EXACT(A3,"13"),Expenditures!O177,EXACT(A3,"14"),Expenditures!P177,EXACT(A3,"15"),Expenditures!Q177)</f>
        <v>0</v>
      </c>
      <c r="D72" s="167">
        <f>Expenditures!AH177</f>
        <v>0</v>
      </c>
      <c r="E72" s="78" t="s">
        <v>8</v>
      </c>
      <c r="F72" s="157">
        <f t="array" ref="F72">_xlfn.IFS(EXACT(A3,"1"),Expenditures!C187,EXACT(A3,"2"),Expenditures!D187,EXACT(A3,"3"),Expenditures!E187,EXACT(A3,"4"),Expenditures!F187,EXACT(A3,"5"),Expenditures!G187,EXACT(A3,"6"),Expenditures!H187,EXACT(A3,"7"),Expenditures!I187,EXACT(A3,"8"),Expenditures!J187,EXACT(A3,"9"),Expenditures!K187,EXACT(A3,"10"),Expenditures!L187,EXACT(A3,"11"),Expenditures!M187,EXACT(A3,"12"),Expenditures!N187, EXACT(A3,"13"),Expenditures!O187,EXACT(A3,"14"),Expenditures!P187,EXACT(A3,"15"),Expenditures!Q187)</f>
        <v>0</v>
      </c>
      <c r="G72" s="105">
        <f>Expenditures!AH187</f>
        <v>0</v>
      </c>
    </row>
    <row r="73" spans="1:7" hidden="1" x14ac:dyDescent="0.25">
      <c r="A73" s="49"/>
      <c r="B73" s="78" t="s">
        <v>9</v>
      </c>
      <c r="C73" s="157">
        <f t="array" ref="C73">_xlfn.IFS(EXACT(A3,"1"),Expenditures!C178,EXACT(A3,"2"),Expenditures!D178,EXACT(A3,"3"),Expenditures!E178,EXACT(A3,"4"),Expenditures!F178,EXACT(A3,"5"),Expenditures!G178,EXACT(A3,"6"),Expenditures!H178,EXACT(A3,"7"),Expenditures!I178,EXACT(A3,"8"),Expenditures!J178,EXACT(A3,"9"),Expenditures!K178,EXACT(A3,"10"),Expenditures!L178,EXACT(A3,"11"),Expenditures!M178,EXACT(A3,"12"),Expenditures!N178, EXACT(A3,"13"),Expenditures!O178,EXACT(A3,"14"),Expenditures!P178,EXACT(A3,"15"),Expenditures!Q178)</f>
        <v>0</v>
      </c>
      <c r="D73" s="167">
        <f>Expenditures!AH178</f>
        <v>0</v>
      </c>
      <c r="E73" s="78" t="s">
        <v>9</v>
      </c>
      <c r="F73" s="157">
        <f t="array" ref="F73">_xlfn.IFS(EXACT(A3,"1"),Expenditures!C188,EXACT(A3,"2"),Expenditures!D188,EXACT(A3,"3"),Expenditures!E188,EXACT(A3,"4"),Expenditures!F188,EXACT(A3,"5"),Expenditures!G188,EXACT(A3,"6"),Expenditures!H188,EXACT(A3,"7"),Expenditures!I188,EXACT(A3,"8"),Expenditures!J188,EXACT(A3,"9"),Expenditures!K188,EXACT(A3,"10"),Expenditures!L188,EXACT(A3,"11"),Expenditures!M188,EXACT(A3,"12"),Expenditures!N188, EXACT(A3,"13"),Expenditures!O188,EXACT(A3,"14"),Expenditures!P188,EXACT(A3,"15"),Expenditures!Q188)</f>
        <v>0</v>
      </c>
      <c r="G73" s="105">
        <f>Expenditures!AH188</f>
        <v>0</v>
      </c>
    </row>
    <row r="74" spans="1:7" hidden="1" x14ac:dyDescent="0.25">
      <c r="A74" s="49"/>
      <c r="B74" s="78" t="s">
        <v>20</v>
      </c>
      <c r="C74" s="157">
        <f t="array" ref="C74">_xlfn.IFS(EXACT(A3,"1"),Expenditures!C179,EXACT(A3,"2"),Expenditures!D179,EXACT(A3,"3"),Expenditures!E179,EXACT(A3,"4"),Expenditures!F179,EXACT(A3,"5"),Expenditures!G179,EXACT(A3,"6"),Expenditures!H179,EXACT(A3,"7"),Expenditures!I179,EXACT(A3,"8"),Expenditures!J179,EXACT(A3,"9"),Expenditures!K179,EXACT(A3,"10"),Expenditures!L179,EXACT(A3,"11"),Expenditures!M179,EXACT(A3,"12"),Expenditures!N179, EXACT(A3,"13"),Expenditures!O179,EXACT(A3,"14"),Expenditures!P179,EXACT(A3,"15"),Expenditures!Q179)</f>
        <v>0</v>
      </c>
      <c r="D74" s="167">
        <f>Expenditures!AH179</f>
        <v>0</v>
      </c>
      <c r="E74" s="78" t="s">
        <v>20</v>
      </c>
      <c r="F74" s="157">
        <f t="array" ref="F74">_xlfn.IFS(EXACT(A3,"1"),Expenditures!C189,EXACT(A3,"2"),Expenditures!D189,EXACT(A3,"3"),Expenditures!E189,EXACT(A3,"4"),Expenditures!F189,EXACT(A3,"5"),Expenditures!G189,EXACT(A3,"6"),Expenditures!H189,EXACT(A3,"7"),Expenditures!I189,EXACT(A3,"8"),Expenditures!J189,EXACT(A3,"9"),Expenditures!K189,EXACT(A3,"10"),Expenditures!L189,EXACT(A3,"11"),Expenditures!M189,EXACT(A3,"12"),Expenditures!N189, EXACT(A3,"13"),Expenditures!O189,EXACT(A3,"14"),Expenditures!P189,EXACT(A3,"15"),Expenditures!Q189)</f>
        <v>0</v>
      </c>
      <c r="G74" s="105">
        <f>Expenditures!AH189</f>
        <v>0</v>
      </c>
    </row>
    <row r="75" spans="1:7" ht="15.75" hidden="1" thickBot="1" x14ac:dyDescent="0.3">
      <c r="A75" s="49"/>
      <c r="B75" s="79" t="s">
        <v>33</v>
      </c>
      <c r="C75" s="158">
        <f t="array" ref="C75">_xlfn.IFS(EXACT(A3,"1"),Expenditures!C180,EXACT(A3,"2"),Expenditures!D180,EXACT(A3,"3"),Expenditures!E180,EXACT(A3,"4"),Expenditures!F180,EXACT(A3,"5"),Expenditures!G180,EXACT(A3,"6"),Expenditures!H180,EXACT(A3,"7"),Expenditures!I180,EXACT(A3,"8"),Expenditures!J180,EXACT(A3,"9"),Expenditures!K180,EXACT(A3,"10"),Expenditures!L180,EXACT(A3,"11"),Expenditures!M180,EXACT(A3,"12"),Expenditures!N180, EXACT(A3,"13"),Expenditures!O180,EXACT(A3,"14"),Expenditures!P180,EXACT(A3,"15"),Expenditures!Q180)</f>
        <v>0</v>
      </c>
      <c r="D75" s="168">
        <f>Expenditures!AH180</f>
        <v>0</v>
      </c>
      <c r="E75" s="79" t="s">
        <v>33</v>
      </c>
      <c r="F75" s="158">
        <f t="array" ref="F75">_xlfn.IFS(EXACT(A3,"1"),Expenditures!C190,EXACT(A3,"2"),Expenditures!D190,EXACT(A3,"3"),Expenditures!E190,EXACT(A3,"4"),Expenditures!F190,EXACT(A3,"5"),Expenditures!G190,EXACT(A3,"6"),Expenditures!H190,EXACT(A3,"7"),Expenditures!I190,EXACT(A3,"8"),Expenditures!J190,EXACT(A3,"9"),Expenditures!K190,EXACT(A3,"10"),Expenditures!L190,EXACT(A3,"11"),Expenditures!M190,EXACT(A3,"12"),Expenditures!N190, EXACT(A3,"13"),Expenditures!O190,EXACT(A3,"14"),Expenditures!P190,EXACT(A3,"15"),Expenditures!Q190)</f>
        <v>0</v>
      </c>
      <c r="G75" s="107">
        <f>Expenditures!AH190</f>
        <v>0</v>
      </c>
    </row>
    <row r="76" spans="1:7" hidden="1" x14ac:dyDescent="0.25">
      <c r="A76" s="49"/>
      <c r="B76" s="95" t="s">
        <v>127</v>
      </c>
      <c r="C76" s="131" t="s">
        <v>149</v>
      </c>
      <c r="D76" s="200" t="s">
        <v>152</v>
      </c>
      <c r="E76" s="308"/>
      <c r="F76" s="308"/>
      <c r="G76" s="49"/>
    </row>
    <row r="77" spans="1:7" hidden="1" x14ac:dyDescent="0.25">
      <c r="A77" s="49"/>
      <c r="B77" s="78" t="s">
        <v>5</v>
      </c>
      <c r="C77" s="157">
        <f t="array" ref="C77">_xlfn.IFS(EXACT(A3,"1"),Expenditures!C194,EXACT(A3,"2"),Expenditures!D194,EXACT(A3,"3"),Expenditures!E194,EXACT(A3,"4"),Expenditures!F194,EXACT(A3,"5"),Expenditures!G194,EXACT(A3,"6"),Expenditures!H194,EXACT(A3,"7"),Expenditures!I194,EXACT(A3,"8"),Expenditures!J194,EXACT(A3,"9"),Expenditures!K194,EXACT(A3,"10"),Expenditures!L194,EXACT(A3,"11"),Expenditures!M194,EXACT(A3,"12"),Expenditures!N194, EXACT(A3,"13"),Expenditures!O194,EXACT(A3,"14"),Expenditures!P194,EXACT(A3,"15"),Expenditures!Q194)</f>
        <v>0</v>
      </c>
      <c r="D77" s="167">
        <f>Expenditures!AH194</f>
        <v>0</v>
      </c>
      <c r="E77" s="80"/>
      <c r="F77" s="83"/>
      <c r="G77" s="49"/>
    </row>
    <row r="78" spans="1:7" hidden="1" x14ac:dyDescent="0.25">
      <c r="A78" s="49"/>
      <c r="B78" s="78" t="s">
        <v>7</v>
      </c>
      <c r="C78" s="157">
        <f t="array" ref="C78">_xlfn.IFS(EXACT(A3,"1"),Expenditures!C195,EXACT(A3,"2"),Expenditures!D195,EXACT(A3,"3"),Expenditures!E195,EXACT(A3,"4"),Expenditures!F195,EXACT(A3,"5"),Expenditures!G195,EXACT(A3,"6"),Expenditures!H195,EXACT(A3,"7"),Expenditures!I195,EXACT(A3,"8"),Expenditures!J195,EXACT(A3,"9"),Expenditures!K195,EXACT(A3,"10"),Expenditures!L195,EXACT(A3,"11"),Expenditures!M195,EXACT(A3,"12"),Expenditures!N195, EXACT(A3,"13"),Expenditures!O195,EXACT(A3,"14"),Expenditures!P195,EXACT(A3,"15"),Expenditures!Q195)</f>
        <v>0</v>
      </c>
      <c r="D78" s="167">
        <f>Expenditures!AH195</f>
        <v>0</v>
      </c>
      <c r="E78" s="80"/>
      <c r="F78" s="83"/>
      <c r="G78" s="49"/>
    </row>
    <row r="79" spans="1:7" hidden="1" x14ac:dyDescent="0.25">
      <c r="A79" s="49"/>
      <c r="B79" s="78" t="s">
        <v>6</v>
      </c>
      <c r="C79" s="157">
        <f t="array" ref="C79">_xlfn.IFS(EXACT(A3,"1"),Expenditures!C196,EXACT(A3,"2"),Expenditures!D196,EXACT(A3,"3"),Expenditures!E196,EXACT(A3,"4"),Expenditures!F196,EXACT(A3,"5"),Expenditures!G196,EXACT(A3,"6"),Expenditures!H196,EXACT(A3,"7"),Expenditures!I196,EXACT(A3,"8"),Expenditures!J196,EXACT(A3,"9"),Expenditures!K196,EXACT(A3,"10"),Expenditures!L196,EXACT(A3,"11"),Expenditures!M196,EXACT(A3,"12"),Expenditures!N196, EXACT(A3,"13"),Expenditures!O196,EXACT(A3,"14"),Expenditures!P196,EXACT(A3,"15"),Expenditures!Q196)</f>
        <v>0</v>
      </c>
      <c r="D79" s="167">
        <f>Expenditures!AH196</f>
        <v>0</v>
      </c>
      <c r="E79" s="80"/>
      <c r="F79" s="83"/>
      <c r="G79" s="49"/>
    </row>
    <row r="80" spans="1:7" hidden="1" x14ac:dyDescent="0.25">
      <c r="A80" s="49"/>
      <c r="B80" s="78" t="s">
        <v>8</v>
      </c>
      <c r="C80" s="157">
        <f t="array" ref="C80">_xlfn.IFS(EXACT(A3,"1"),Expenditures!C197,EXACT(A3,"2"),Expenditures!D197,EXACT(A3,"3"),Expenditures!E197,EXACT(A3,"4"),Expenditures!F197,EXACT(A3,"5"),Expenditures!G197,EXACT(A3,"6"),Expenditures!H197,EXACT(A3,"7"),Expenditures!I197,EXACT(A3,"8"),Expenditures!J197,EXACT(A3,"9"),Expenditures!K197,EXACT(A3,"10"),Expenditures!L197,EXACT(A3,"11"),Expenditures!M197,EXACT(A3,"12"),Expenditures!N197, EXACT(A3,"13"),Expenditures!O197,EXACT(A3,"14"),Expenditures!P197,EXACT(A3,"15"),Expenditures!Q197)</f>
        <v>0</v>
      </c>
      <c r="D80" s="167">
        <f>Expenditures!AH197</f>
        <v>0</v>
      </c>
      <c r="E80" s="80"/>
      <c r="F80" s="83"/>
      <c r="G80" s="49"/>
    </row>
    <row r="81" spans="1:7" hidden="1" x14ac:dyDescent="0.25">
      <c r="A81" s="49"/>
      <c r="B81" s="78" t="s">
        <v>9</v>
      </c>
      <c r="C81" s="157">
        <f t="array" ref="C81">_xlfn.IFS(EXACT(A3,"1"),Expenditures!C198,EXACT(A3,"2"),Expenditures!D198,EXACT(A3,"3"),Expenditures!E198,EXACT(A3,"4"),Expenditures!F198,EXACT(A3,"5"),Expenditures!G198,EXACT(A3,"6"),Expenditures!H198,EXACT(A3,"7"),Expenditures!I198,EXACT(A3,"8"),Expenditures!J198,EXACT(A3,"9"),Expenditures!K198,EXACT(A3,"10"),Expenditures!L198,EXACT(A3,"11"),Expenditures!M198,EXACT(A3,"12"),Expenditures!N198, EXACT(A3,"13"),Expenditures!O198,EXACT(A3,"14"),Expenditures!P198,EXACT(A3,"15"),Expenditures!Q198)</f>
        <v>0</v>
      </c>
      <c r="D81" s="167">
        <f>Expenditures!AH198</f>
        <v>0</v>
      </c>
      <c r="E81" s="80"/>
      <c r="F81" s="83"/>
      <c r="G81" s="49"/>
    </row>
    <row r="82" spans="1:7" hidden="1" x14ac:dyDescent="0.25">
      <c r="A82" s="49"/>
      <c r="B82" s="78" t="s">
        <v>20</v>
      </c>
      <c r="C82" s="157">
        <f t="array" ref="C82">_xlfn.IFS(EXACT(A3,"1"),Expenditures!C199,EXACT(A3,"2"),Expenditures!D199,EXACT(A3,"3"),Expenditures!E199,EXACT(A3,"4"),Expenditures!F199,EXACT(A3,"5"),Expenditures!G199,EXACT(A3,"6"),Expenditures!H199,EXACT(A3,"7"),Expenditures!I199,EXACT(A3,"8"),Expenditures!J199,EXACT(A3,"9"),Expenditures!K199,EXACT(A3,"10"),Expenditures!L199,EXACT(A3,"11"),Expenditures!M199,EXACT(A3,"12"),Expenditures!N199, EXACT(A3,"13"),Expenditures!O199,EXACT(A3,"14"),Expenditures!P199,EXACT(A3,"15"),Expenditures!Q199)</f>
        <v>0</v>
      </c>
      <c r="D82" s="167">
        <f>Expenditures!AH199</f>
        <v>0</v>
      </c>
      <c r="E82" s="80"/>
      <c r="F82" s="83"/>
      <c r="G82" s="49"/>
    </row>
    <row r="83" spans="1:7" ht="15.75" hidden="1" thickBot="1" x14ac:dyDescent="0.3">
      <c r="A83" s="49"/>
      <c r="B83" s="79" t="s">
        <v>33</v>
      </c>
      <c r="C83" s="158">
        <f t="array" ref="C83">_xlfn.IFS(EXACT(A3,"1"),Expenditures!C200,EXACT(A3,"2"),Expenditures!D200,EXACT(A3,"3"),Expenditures!E200,EXACT(A3,"4"),Expenditures!F200,EXACT(A3,"5"),Expenditures!G200,EXACT(A3,"6"),Expenditures!H200,EXACT(A3,"7"),Expenditures!I200,EXACT(A3,"8"),Expenditures!J200,EXACT(A3,"9"),Expenditures!K200,EXACT(A3,"10"),Expenditures!L200,EXACT(A3,"11"),Expenditures!M200,EXACT(A3,"12"),Expenditures!N200, EXACT(A3,"13"),Expenditures!O200,EXACT(A3,"14"),Expenditures!P200,EXACT(A3,"15"),Expenditures!Q200)</f>
        <v>0</v>
      </c>
      <c r="D83" s="168">
        <f>Expenditures!AH200</f>
        <v>0</v>
      </c>
      <c r="E83" s="80"/>
      <c r="F83" s="83"/>
      <c r="G83" s="49"/>
    </row>
    <row r="84" spans="1:7" hidden="1" x14ac:dyDescent="0.25">
      <c r="B84" s="309"/>
      <c r="C84" s="309"/>
      <c r="D84" s="46"/>
      <c r="E84" s="309"/>
      <c r="F84" s="309"/>
    </row>
    <row r="85" spans="1:7" x14ac:dyDescent="0.25">
      <c r="B85" s="44"/>
      <c r="C85" s="45"/>
      <c r="D85" s="45"/>
      <c r="E85" s="44"/>
    </row>
    <row r="86" spans="1:7" x14ac:dyDescent="0.25">
      <c r="B86" s="44"/>
      <c r="C86" s="45"/>
      <c r="D86" s="45"/>
      <c r="E86" s="44"/>
    </row>
    <row r="87" spans="1:7" x14ac:dyDescent="0.25">
      <c r="B87" s="44"/>
      <c r="C87" s="45"/>
      <c r="D87" s="45"/>
      <c r="E87" s="44"/>
    </row>
    <row r="88" spans="1:7" x14ac:dyDescent="0.25">
      <c r="B88" s="44"/>
      <c r="C88" s="45"/>
      <c r="D88" s="45"/>
      <c r="E88" s="44"/>
    </row>
    <row r="89" spans="1:7" x14ac:dyDescent="0.25">
      <c r="B89" s="44"/>
      <c r="C89" s="45"/>
      <c r="D89" s="45"/>
      <c r="E89" s="44"/>
    </row>
    <row r="90" spans="1:7" x14ac:dyDescent="0.25">
      <c r="B90" s="44"/>
      <c r="C90" s="45"/>
      <c r="D90" s="45"/>
      <c r="E90" s="44"/>
    </row>
    <row r="91" spans="1:7" x14ac:dyDescent="0.25">
      <c r="B91" s="44"/>
      <c r="C91" s="45"/>
      <c r="D91" s="45"/>
      <c r="E91" s="44"/>
    </row>
    <row r="92" spans="1:7" x14ac:dyDescent="0.25">
      <c r="B92" s="309"/>
      <c r="C92" s="309"/>
      <c r="D92" s="46"/>
      <c r="E92" s="309"/>
      <c r="F92" s="309"/>
    </row>
    <row r="93" spans="1:7" x14ac:dyDescent="0.25">
      <c r="B93" s="44"/>
      <c r="C93" s="48"/>
      <c r="D93" s="48"/>
      <c r="E93" s="44"/>
      <c r="F93" s="48"/>
    </row>
    <row r="94" spans="1:7" x14ac:dyDescent="0.25">
      <c r="B94" s="44"/>
      <c r="C94" s="48"/>
      <c r="D94" s="48"/>
      <c r="E94" s="44"/>
      <c r="F94" s="48"/>
    </row>
    <row r="95" spans="1:7" x14ac:dyDescent="0.25">
      <c r="B95" s="44"/>
      <c r="C95" s="48"/>
      <c r="D95" s="48"/>
      <c r="E95" s="44"/>
      <c r="F95" s="48"/>
    </row>
    <row r="96" spans="1:7" x14ac:dyDescent="0.25">
      <c r="B96" s="44"/>
      <c r="C96" s="48"/>
      <c r="D96" s="48"/>
      <c r="E96" s="44"/>
      <c r="F96" s="48"/>
    </row>
    <row r="97" spans="2:6" x14ac:dyDescent="0.25">
      <c r="B97" s="44"/>
      <c r="C97" s="48"/>
      <c r="D97" s="48"/>
      <c r="E97" s="44"/>
      <c r="F97" s="48"/>
    </row>
    <row r="98" spans="2:6" x14ac:dyDescent="0.25">
      <c r="B98" s="44"/>
      <c r="C98" s="48"/>
      <c r="D98" s="48"/>
      <c r="E98" s="44"/>
      <c r="F98" s="48"/>
    </row>
    <row r="99" spans="2:6" x14ac:dyDescent="0.25">
      <c r="B99" s="44"/>
      <c r="C99" s="48"/>
      <c r="D99" s="48"/>
      <c r="E99" s="44"/>
      <c r="F99" s="48"/>
    </row>
  </sheetData>
  <sheetProtection algorithmName="SHA-512" hashValue="p1XzH4Pkt5J26flyOwvJE6fEr65XWz0l7NTiJxfHqFnwytGJsrRJMdXa81F38Efvp6R3gQZ3w4qSYbAA3ClhDA==" saltValue="hjEU9HQzdJH/zZYJfCdBbw==" spinCount="100000" sheet="1" objects="1" scenarios="1"/>
  <mergeCells count="5">
    <mergeCell ref="E76:F76"/>
    <mergeCell ref="E84:F84"/>
    <mergeCell ref="B92:C92"/>
    <mergeCell ref="E92:F92"/>
    <mergeCell ref="B84:C84"/>
  </mergeCells>
  <printOptions horizontalCentered="1" verticalCentered="1"/>
  <pageMargins left="0.25" right="0.25" top="0.25" bottom="0.25" header="0" footer="0"/>
  <pageSetup scale="68" orientation="portrait" verticalDpi="1200" r:id="rId1"/>
  <headerFooter>
    <oddHeader>&amp;C&amp;"-,Bold"&amp;20Example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247197-BE92-4F33-B1C5-6C39055F16BA}">
          <x14:formula1>
            <xm:f>Sheet1!$C$1:$C$3</xm:f>
          </x14:formula1>
          <xm:sqref>D2 G2 D10 G10 D18 G18 D26 G26 D34 G34 D42 G42 D50 G50 D58 G58 D68 G68 D76</xm:sqref>
        </x14:dataValidation>
        <x14:dataValidation type="list" allowBlank="1" showInputMessage="1" showErrorMessage="1" xr:uid="{93814129-CFB6-40F1-8931-BCE0904F4330}">
          <x14:formula1>
            <xm:f>Sheet1!$B$1:$B$30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48A4-FB30-40C5-A718-0E7D3EF478D2}">
  <sheetPr>
    <tabColor theme="9" tint="-0.249977111117893"/>
  </sheetPr>
  <dimension ref="A1:AH201"/>
  <sheetViews>
    <sheetView topLeftCell="A15" zoomScaleNormal="100" workbookViewId="0">
      <selection activeCell="C24" sqref="C24"/>
    </sheetView>
  </sheetViews>
  <sheetFormatPr defaultRowHeight="15" x14ac:dyDescent="0.25"/>
  <cols>
    <col min="1" max="1" width="40.28515625" customWidth="1"/>
    <col min="2" max="2" width="19.5703125" style="12" customWidth="1"/>
    <col min="3" max="6" width="12.140625" style="12" bestFit="1" customWidth="1"/>
    <col min="7" max="25" width="12.140625" style="12" customWidth="1"/>
    <col min="26" max="32" width="12.140625" style="12" hidden="1" customWidth="1"/>
    <col min="33" max="33" width="14.42578125" bestFit="1" customWidth="1"/>
    <col min="34" max="34" width="15.85546875" style="15" customWidth="1"/>
  </cols>
  <sheetData>
    <row r="1" spans="1:34" ht="28.5" x14ac:dyDescent="0.45">
      <c r="A1" s="310" t="s">
        <v>191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2"/>
    </row>
    <row r="2" spans="1:34" x14ac:dyDescent="0.25">
      <c r="A2" s="237"/>
      <c r="B2" s="238"/>
      <c r="C2" s="239">
        <v>45658</v>
      </c>
      <c r="D2" s="239">
        <v>45689</v>
      </c>
      <c r="E2" s="239">
        <v>45717</v>
      </c>
      <c r="F2" s="239">
        <v>45748</v>
      </c>
      <c r="G2" s="239">
        <v>45778</v>
      </c>
      <c r="H2" s="239">
        <v>45809</v>
      </c>
      <c r="I2" s="239">
        <v>45839</v>
      </c>
      <c r="J2" s="239">
        <v>45870</v>
      </c>
      <c r="K2" s="239">
        <v>45901</v>
      </c>
      <c r="L2" s="239">
        <v>45931</v>
      </c>
      <c r="M2" s="239">
        <v>45962</v>
      </c>
      <c r="N2" s="239">
        <v>45992</v>
      </c>
      <c r="O2" s="239">
        <v>46023</v>
      </c>
      <c r="P2" s="239">
        <v>46054</v>
      </c>
      <c r="Q2" s="239">
        <v>46082</v>
      </c>
      <c r="R2" s="239">
        <v>46113</v>
      </c>
      <c r="S2" s="239">
        <v>46143</v>
      </c>
      <c r="T2" s="239">
        <v>46174</v>
      </c>
      <c r="U2" s="239">
        <v>46204</v>
      </c>
      <c r="V2" s="239">
        <v>46235</v>
      </c>
      <c r="W2" s="239">
        <v>46266</v>
      </c>
      <c r="X2" s="239">
        <v>46296</v>
      </c>
      <c r="Y2" s="239">
        <v>46327</v>
      </c>
      <c r="Z2" s="239">
        <v>46357</v>
      </c>
      <c r="AA2" s="239">
        <v>46388</v>
      </c>
      <c r="AB2" s="239">
        <v>46419</v>
      </c>
      <c r="AC2" s="239">
        <v>46447</v>
      </c>
      <c r="AD2" s="239">
        <v>46478</v>
      </c>
      <c r="AE2" s="239">
        <v>46508</v>
      </c>
      <c r="AF2" s="239">
        <v>46539</v>
      </c>
      <c r="AG2" s="243"/>
      <c r="AH2" s="244"/>
    </row>
    <row r="3" spans="1:34" x14ac:dyDescent="0.25">
      <c r="A3" s="230" t="s">
        <v>37</v>
      </c>
      <c r="B3" s="16"/>
      <c r="C3" s="26" t="s">
        <v>58</v>
      </c>
      <c r="D3" s="26" t="s">
        <v>59</v>
      </c>
      <c r="E3" s="26" t="s">
        <v>60</v>
      </c>
      <c r="F3" s="26" t="s">
        <v>61</v>
      </c>
      <c r="G3" s="26" t="s">
        <v>62</v>
      </c>
      <c r="H3" s="26" t="s">
        <v>63</v>
      </c>
      <c r="I3" s="26" t="s">
        <v>64</v>
      </c>
      <c r="J3" s="26" t="s">
        <v>65</v>
      </c>
      <c r="K3" s="26" t="s">
        <v>66</v>
      </c>
      <c r="L3" s="26" t="s">
        <v>67</v>
      </c>
      <c r="M3" s="26" t="s">
        <v>68</v>
      </c>
      <c r="N3" s="26" t="s">
        <v>69</v>
      </c>
      <c r="O3" s="26" t="s">
        <v>70</v>
      </c>
      <c r="P3" s="26" t="s">
        <v>71</v>
      </c>
      <c r="Q3" s="26" t="s">
        <v>72</v>
      </c>
      <c r="R3" s="26" t="s">
        <v>73</v>
      </c>
      <c r="S3" s="26" t="s">
        <v>74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80</v>
      </c>
      <c r="Z3" s="26" t="s">
        <v>81</v>
      </c>
      <c r="AA3" s="26" t="s">
        <v>82</v>
      </c>
      <c r="AB3" s="26" t="s">
        <v>83</v>
      </c>
      <c r="AC3" s="26" t="s">
        <v>84</v>
      </c>
      <c r="AD3" s="26" t="s">
        <v>85</v>
      </c>
      <c r="AE3" s="26" t="s">
        <v>86</v>
      </c>
      <c r="AF3" s="26" t="s">
        <v>87</v>
      </c>
      <c r="AG3" s="27" t="s">
        <v>34</v>
      </c>
      <c r="AH3" s="28" t="s">
        <v>35</v>
      </c>
    </row>
    <row r="4" spans="1:34" x14ac:dyDescent="0.25">
      <c r="A4" s="29" t="s">
        <v>5</v>
      </c>
      <c r="B4" s="17">
        <f>SUM(B14,B24,B34,B44,B54,B64,B74,B84,B94,B104,B114,B124,B134,B144,B154,B164,B174,B184,B194)</f>
        <v>46000</v>
      </c>
      <c r="C4" s="30">
        <f>SUM(C14,C24,C34,C44,C54,C64,C74,C84,C94,C104,C114,C124,C134,C144,C154,C164,C174,C184,C194)</f>
        <v>0</v>
      </c>
      <c r="D4" s="30">
        <f t="shared" ref="D4:AF4" si="0">SUM(D14,D24,D34,D44,D54,D64,D74,D84,D94,D104,D114,D124,D134,D144,D154,D164,D174,D184,D194)</f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 t="shared" si="0"/>
        <v>0</v>
      </c>
      <c r="M4" s="30">
        <f t="shared" si="0"/>
        <v>0</v>
      </c>
      <c r="N4" s="30">
        <f t="shared" si="0"/>
        <v>0</v>
      </c>
      <c r="O4" s="30">
        <f t="shared" si="0"/>
        <v>0</v>
      </c>
      <c r="P4" s="30">
        <f t="shared" si="0"/>
        <v>0</v>
      </c>
      <c r="Q4" s="30">
        <f t="shared" si="0"/>
        <v>0</v>
      </c>
      <c r="R4" s="17">
        <f t="shared" si="0"/>
        <v>0</v>
      </c>
      <c r="S4" s="17">
        <f t="shared" si="0"/>
        <v>0</v>
      </c>
      <c r="T4" s="17">
        <f t="shared" si="0"/>
        <v>0</v>
      </c>
      <c r="U4" s="17">
        <f t="shared" si="0"/>
        <v>0</v>
      </c>
      <c r="V4" s="17">
        <f t="shared" si="0"/>
        <v>0</v>
      </c>
      <c r="W4" s="17">
        <f t="shared" si="0"/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7">
        <f t="shared" si="0"/>
        <v>0</v>
      </c>
      <c r="AB4" s="17">
        <f t="shared" si="0"/>
        <v>0</v>
      </c>
      <c r="AC4" s="17">
        <f t="shared" si="0"/>
        <v>0</v>
      </c>
      <c r="AD4" s="17">
        <f t="shared" si="0"/>
        <v>0</v>
      </c>
      <c r="AE4" s="17">
        <f t="shared" si="0"/>
        <v>0</v>
      </c>
      <c r="AF4" s="17">
        <f t="shared" si="0"/>
        <v>0</v>
      </c>
      <c r="AG4" s="20">
        <f t="shared" ref="AG4:AG10" si="1">SUM(C4:AF4)</f>
        <v>0</v>
      </c>
      <c r="AH4" s="21">
        <f t="shared" ref="AH4:AH11" si="2">B4-AG4</f>
        <v>46000</v>
      </c>
    </row>
    <row r="5" spans="1:34" x14ac:dyDescent="0.25">
      <c r="A5" s="231" t="s">
        <v>7</v>
      </c>
      <c r="B5" s="17">
        <f t="shared" ref="B5:B10" si="3">SUM(B15,B25,B35,B45,B55,B65,B75,B85,B95,B105,B115,B125,B135,B145,B155,B165,B175,B185,B195)</f>
        <v>778</v>
      </c>
      <c r="C5" s="31">
        <f t="shared" ref="C5:AF5" si="4">SUM(C15,C25,C35,C45,C55,C65,C75,C85,C95,C105,C115,C125,C135,C145,C155,C165,C175,C185,C195)</f>
        <v>0</v>
      </c>
      <c r="D5" s="31">
        <f t="shared" si="4"/>
        <v>0</v>
      </c>
      <c r="E5" s="31">
        <f t="shared" si="4"/>
        <v>0</v>
      </c>
      <c r="F5" s="31">
        <f t="shared" si="4"/>
        <v>0</v>
      </c>
      <c r="G5" s="31">
        <f t="shared" si="4"/>
        <v>0</v>
      </c>
      <c r="H5" s="31">
        <f>SUM(H15,H25,H35,H45,H55,H65,H75,H85,H95,H105,H115,H125,H135,H145,H155,H165,H175,H185,H195)</f>
        <v>0</v>
      </c>
      <c r="I5" s="31">
        <f t="shared" si="4"/>
        <v>0</v>
      </c>
      <c r="J5" s="31">
        <f t="shared" si="4"/>
        <v>0</v>
      </c>
      <c r="K5" s="31">
        <f t="shared" si="4"/>
        <v>0</v>
      </c>
      <c r="L5" s="31">
        <f t="shared" si="4"/>
        <v>0</v>
      </c>
      <c r="M5" s="31">
        <f t="shared" si="4"/>
        <v>0</v>
      </c>
      <c r="N5" s="31">
        <f t="shared" si="4"/>
        <v>0</v>
      </c>
      <c r="O5" s="31">
        <f t="shared" si="4"/>
        <v>0</v>
      </c>
      <c r="P5" s="31">
        <f t="shared" si="4"/>
        <v>0</v>
      </c>
      <c r="Q5" s="31">
        <f t="shared" si="4"/>
        <v>0</v>
      </c>
      <c r="R5" s="32">
        <f t="shared" si="4"/>
        <v>0</v>
      </c>
      <c r="S5" s="32">
        <f t="shared" si="4"/>
        <v>0</v>
      </c>
      <c r="T5" s="32">
        <f t="shared" si="4"/>
        <v>0</v>
      </c>
      <c r="U5" s="32">
        <f t="shared" si="4"/>
        <v>0</v>
      </c>
      <c r="V5" s="32">
        <f t="shared" si="4"/>
        <v>0</v>
      </c>
      <c r="W5" s="32">
        <f t="shared" si="4"/>
        <v>0</v>
      </c>
      <c r="X5" s="32">
        <f t="shared" si="4"/>
        <v>0</v>
      </c>
      <c r="Y5" s="32">
        <f t="shared" si="4"/>
        <v>0</v>
      </c>
      <c r="Z5" s="32">
        <f t="shared" si="4"/>
        <v>0</v>
      </c>
      <c r="AA5" s="32">
        <f t="shared" si="4"/>
        <v>0</v>
      </c>
      <c r="AB5" s="32">
        <f t="shared" si="4"/>
        <v>0</v>
      </c>
      <c r="AC5" s="32">
        <f t="shared" si="4"/>
        <v>0</v>
      </c>
      <c r="AD5" s="32">
        <f t="shared" si="4"/>
        <v>0</v>
      </c>
      <c r="AE5" s="32">
        <f t="shared" si="4"/>
        <v>0</v>
      </c>
      <c r="AF5" s="32">
        <f t="shared" si="4"/>
        <v>0</v>
      </c>
      <c r="AG5" s="20">
        <f t="shared" si="1"/>
        <v>0</v>
      </c>
      <c r="AH5" s="33">
        <f t="shared" si="2"/>
        <v>778</v>
      </c>
    </row>
    <row r="6" spans="1:34" x14ac:dyDescent="0.25">
      <c r="A6" s="232" t="s">
        <v>38</v>
      </c>
      <c r="B6" s="17">
        <f t="shared" si="3"/>
        <v>0</v>
      </c>
      <c r="C6" s="30">
        <f t="shared" ref="C6:AF6" si="5">SUM(C16,C26,C36,C46,C56,C66,C76,C86,C96,C106,C116,C126,C136,C146,C156,C166,C176,C186,C196)</f>
        <v>0</v>
      </c>
      <c r="D6" s="30">
        <f t="shared" si="5"/>
        <v>0</v>
      </c>
      <c r="E6" s="30">
        <f t="shared" si="5"/>
        <v>0</v>
      </c>
      <c r="F6" s="30">
        <f t="shared" si="5"/>
        <v>0</v>
      </c>
      <c r="G6" s="30">
        <f t="shared" si="5"/>
        <v>0</v>
      </c>
      <c r="H6" s="30">
        <f t="shared" si="5"/>
        <v>0</v>
      </c>
      <c r="I6" s="30">
        <f t="shared" si="5"/>
        <v>0</v>
      </c>
      <c r="J6" s="30">
        <f t="shared" si="5"/>
        <v>0</v>
      </c>
      <c r="K6" s="30">
        <f t="shared" si="5"/>
        <v>0</v>
      </c>
      <c r="L6" s="30">
        <f t="shared" si="5"/>
        <v>0</v>
      </c>
      <c r="M6" s="30">
        <f t="shared" si="5"/>
        <v>0</v>
      </c>
      <c r="N6" s="30">
        <f t="shared" si="5"/>
        <v>0</v>
      </c>
      <c r="O6" s="30">
        <f t="shared" si="5"/>
        <v>0</v>
      </c>
      <c r="P6" s="30">
        <f t="shared" si="5"/>
        <v>0</v>
      </c>
      <c r="Q6" s="30">
        <f t="shared" si="5"/>
        <v>0</v>
      </c>
      <c r="R6" s="17">
        <f t="shared" si="5"/>
        <v>0</v>
      </c>
      <c r="S6" s="17">
        <f t="shared" si="5"/>
        <v>0</v>
      </c>
      <c r="T6" s="17">
        <f t="shared" si="5"/>
        <v>0</v>
      </c>
      <c r="U6" s="17">
        <f t="shared" si="5"/>
        <v>0</v>
      </c>
      <c r="V6" s="17">
        <f t="shared" si="5"/>
        <v>0</v>
      </c>
      <c r="W6" s="17">
        <f t="shared" si="5"/>
        <v>0</v>
      </c>
      <c r="X6" s="17">
        <f t="shared" si="5"/>
        <v>0</v>
      </c>
      <c r="Y6" s="17">
        <f t="shared" si="5"/>
        <v>0</v>
      </c>
      <c r="Z6" s="17">
        <f t="shared" si="5"/>
        <v>0</v>
      </c>
      <c r="AA6" s="17">
        <f t="shared" si="5"/>
        <v>0</v>
      </c>
      <c r="AB6" s="17">
        <f t="shared" si="5"/>
        <v>0</v>
      </c>
      <c r="AC6" s="17">
        <f t="shared" si="5"/>
        <v>0</v>
      </c>
      <c r="AD6" s="17">
        <f t="shared" si="5"/>
        <v>0</v>
      </c>
      <c r="AE6" s="17">
        <f t="shared" si="5"/>
        <v>0</v>
      </c>
      <c r="AF6" s="17">
        <f t="shared" si="5"/>
        <v>0</v>
      </c>
      <c r="AG6" s="20">
        <f t="shared" si="1"/>
        <v>0</v>
      </c>
      <c r="AH6" s="21">
        <f t="shared" si="2"/>
        <v>0</v>
      </c>
    </row>
    <row r="7" spans="1:34" x14ac:dyDescent="0.25">
      <c r="A7" s="232" t="s">
        <v>8</v>
      </c>
      <c r="B7" s="17">
        <f t="shared" si="3"/>
        <v>34500</v>
      </c>
      <c r="C7" s="30">
        <f t="shared" ref="C7:AF7" si="6">SUM(C17,C27,C37,C47,C57,C67,C77,C87,C97,C107,C117,C127,C137,C147,C157,C167,C177,C187,C197)</f>
        <v>0</v>
      </c>
      <c r="D7" s="30">
        <f t="shared" si="6"/>
        <v>0</v>
      </c>
      <c r="E7" s="30">
        <f t="shared" si="6"/>
        <v>0</v>
      </c>
      <c r="F7" s="30">
        <f t="shared" si="6"/>
        <v>0</v>
      </c>
      <c r="G7" s="30">
        <f t="shared" si="6"/>
        <v>0</v>
      </c>
      <c r="H7" s="30">
        <f t="shared" si="6"/>
        <v>0</v>
      </c>
      <c r="I7" s="30">
        <f t="shared" si="6"/>
        <v>0</v>
      </c>
      <c r="J7" s="30">
        <f t="shared" si="6"/>
        <v>0</v>
      </c>
      <c r="K7" s="30">
        <f t="shared" si="6"/>
        <v>0</v>
      </c>
      <c r="L7" s="30">
        <f t="shared" si="6"/>
        <v>0</v>
      </c>
      <c r="M7" s="30">
        <f t="shared" si="6"/>
        <v>0</v>
      </c>
      <c r="N7" s="30">
        <f t="shared" si="6"/>
        <v>0</v>
      </c>
      <c r="O7" s="30">
        <f t="shared" si="6"/>
        <v>0</v>
      </c>
      <c r="P7" s="30">
        <f t="shared" si="6"/>
        <v>0</v>
      </c>
      <c r="Q7" s="30">
        <f t="shared" si="6"/>
        <v>0</v>
      </c>
      <c r="R7" s="17">
        <f t="shared" si="6"/>
        <v>0</v>
      </c>
      <c r="S7" s="17">
        <f t="shared" si="6"/>
        <v>0</v>
      </c>
      <c r="T7" s="17">
        <f t="shared" si="6"/>
        <v>0</v>
      </c>
      <c r="U7" s="17">
        <f t="shared" si="6"/>
        <v>0</v>
      </c>
      <c r="V7" s="17">
        <f t="shared" si="6"/>
        <v>0</v>
      </c>
      <c r="W7" s="17">
        <f t="shared" si="6"/>
        <v>0</v>
      </c>
      <c r="X7" s="17">
        <f t="shared" si="6"/>
        <v>0</v>
      </c>
      <c r="Y7" s="17">
        <f t="shared" si="6"/>
        <v>0</v>
      </c>
      <c r="Z7" s="17">
        <f t="shared" si="6"/>
        <v>0</v>
      </c>
      <c r="AA7" s="17">
        <f t="shared" si="6"/>
        <v>0</v>
      </c>
      <c r="AB7" s="17">
        <f t="shared" si="6"/>
        <v>0</v>
      </c>
      <c r="AC7" s="17">
        <f t="shared" si="6"/>
        <v>0</v>
      </c>
      <c r="AD7" s="17">
        <f t="shared" si="6"/>
        <v>0</v>
      </c>
      <c r="AE7" s="17">
        <f t="shared" si="6"/>
        <v>0</v>
      </c>
      <c r="AF7" s="17">
        <f t="shared" si="6"/>
        <v>0</v>
      </c>
      <c r="AG7" s="20">
        <f t="shared" si="1"/>
        <v>0</v>
      </c>
      <c r="AH7" s="33">
        <f t="shared" si="2"/>
        <v>34500</v>
      </c>
    </row>
    <row r="8" spans="1:34" x14ac:dyDescent="0.25">
      <c r="A8" s="232" t="s">
        <v>9</v>
      </c>
      <c r="B8" s="17">
        <f t="shared" si="3"/>
        <v>553124.08000000007</v>
      </c>
      <c r="C8" s="30">
        <f t="shared" ref="C8:AF8" si="7">SUM(C18,C28,C38,C48,C58,C68,C78,C88,C98,C108,C118,C128,C138,C148,C158,C168,C178,C188,C198)</f>
        <v>0</v>
      </c>
      <c r="D8" s="30">
        <f t="shared" si="7"/>
        <v>0</v>
      </c>
      <c r="E8" s="30">
        <f t="shared" si="7"/>
        <v>0</v>
      </c>
      <c r="F8" s="30">
        <f t="shared" si="7"/>
        <v>0</v>
      </c>
      <c r="G8" s="30">
        <f t="shared" si="7"/>
        <v>0</v>
      </c>
      <c r="H8" s="30">
        <f t="shared" si="7"/>
        <v>0</v>
      </c>
      <c r="I8" s="30">
        <f t="shared" si="7"/>
        <v>0</v>
      </c>
      <c r="J8" s="30">
        <f t="shared" si="7"/>
        <v>0</v>
      </c>
      <c r="K8" s="30">
        <f t="shared" si="7"/>
        <v>0</v>
      </c>
      <c r="L8" s="30">
        <f t="shared" si="7"/>
        <v>0</v>
      </c>
      <c r="M8" s="30">
        <f t="shared" si="7"/>
        <v>0</v>
      </c>
      <c r="N8" s="30">
        <f t="shared" si="7"/>
        <v>0</v>
      </c>
      <c r="O8" s="30">
        <f t="shared" si="7"/>
        <v>0</v>
      </c>
      <c r="P8" s="30">
        <f t="shared" si="7"/>
        <v>0</v>
      </c>
      <c r="Q8" s="30">
        <f t="shared" si="7"/>
        <v>0</v>
      </c>
      <c r="R8" s="17">
        <f t="shared" si="7"/>
        <v>0</v>
      </c>
      <c r="S8" s="17">
        <f t="shared" si="7"/>
        <v>0</v>
      </c>
      <c r="T8" s="17">
        <f t="shared" si="7"/>
        <v>0</v>
      </c>
      <c r="U8" s="17">
        <f t="shared" si="7"/>
        <v>0</v>
      </c>
      <c r="V8" s="17">
        <f t="shared" si="7"/>
        <v>0</v>
      </c>
      <c r="W8" s="17">
        <f t="shared" si="7"/>
        <v>0</v>
      </c>
      <c r="X8" s="17">
        <f t="shared" si="7"/>
        <v>0</v>
      </c>
      <c r="Y8" s="17">
        <f t="shared" si="7"/>
        <v>0</v>
      </c>
      <c r="Z8" s="17">
        <f t="shared" si="7"/>
        <v>0</v>
      </c>
      <c r="AA8" s="17">
        <f t="shared" si="7"/>
        <v>0</v>
      </c>
      <c r="AB8" s="17">
        <f t="shared" si="7"/>
        <v>0</v>
      </c>
      <c r="AC8" s="17">
        <f t="shared" si="7"/>
        <v>0</v>
      </c>
      <c r="AD8" s="17">
        <f t="shared" si="7"/>
        <v>0</v>
      </c>
      <c r="AE8" s="17">
        <f t="shared" si="7"/>
        <v>0</v>
      </c>
      <c r="AF8" s="17">
        <f t="shared" si="7"/>
        <v>0</v>
      </c>
      <c r="AG8" s="20">
        <f t="shared" si="1"/>
        <v>0</v>
      </c>
      <c r="AH8" s="21">
        <f t="shared" si="2"/>
        <v>553124.08000000007</v>
      </c>
    </row>
    <row r="9" spans="1:34" x14ac:dyDescent="0.25">
      <c r="A9" s="232" t="s">
        <v>20</v>
      </c>
      <c r="B9" s="17">
        <f t="shared" si="3"/>
        <v>1043.75</v>
      </c>
      <c r="C9" s="30">
        <f t="shared" ref="C9:AF9" si="8">SUM(C19,C29,C39,C49,C59,C69,C79,C89,C99,C109,C119,C129,C139,C149,C159,C169,C179,C189,C199)</f>
        <v>0</v>
      </c>
      <c r="D9" s="30">
        <f t="shared" si="8"/>
        <v>0</v>
      </c>
      <c r="E9" s="30">
        <f t="shared" si="8"/>
        <v>0</v>
      </c>
      <c r="F9" s="30">
        <f t="shared" si="8"/>
        <v>0</v>
      </c>
      <c r="G9" s="30">
        <f t="shared" si="8"/>
        <v>0</v>
      </c>
      <c r="H9" s="30">
        <f t="shared" si="8"/>
        <v>0</v>
      </c>
      <c r="I9" s="30">
        <f t="shared" si="8"/>
        <v>0</v>
      </c>
      <c r="J9" s="30">
        <f t="shared" si="8"/>
        <v>0</v>
      </c>
      <c r="K9" s="30">
        <f t="shared" si="8"/>
        <v>0</v>
      </c>
      <c r="L9" s="30">
        <f t="shared" si="8"/>
        <v>0</v>
      </c>
      <c r="M9" s="30">
        <f t="shared" si="8"/>
        <v>0</v>
      </c>
      <c r="N9" s="30">
        <f t="shared" si="8"/>
        <v>0</v>
      </c>
      <c r="O9" s="30">
        <f t="shared" si="8"/>
        <v>0</v>
      </c>
      <c r="P9" s="30">
        <f t="shared" si="8"/>
        <v>0</v>
      </c>
      <c r="Q9" s="30">
        <f t="shared" si="8"/>
        <v>0</v>
      </c>
      <c r="R9" s="17">
        <f t="shared" si="8"/>
        <v>0</v>
      </c>
      <c r="S9" s="17">
        <f t="shared" si="8"/>
        <v>0</v>
      </c>
      <c r="T9" s="17">
        <f t="shared" si="8"/>
        <v>0</v>
      </c>
      <c r="U9" s="17">
        <f t="shared" si="8"/>
        <v>0</v>
      </c>
      <c r="V9" s="17">
        <f t="shared" si="8"/>
        <v>0</v>
      </c>
      <c r="W9" s="17">
        <f t="shared" si="8"/>
        <v>0</v>
      </c>
      <c r="X9" s="17">
        <f t="shared" si="8"/>
        <v>0</v>
      </c>
      <c r="Y9" s="17">
        <f t="shared" si="8"/>
        <v>0</v>
      </c>
      <c r="Z9" s="17">
        <f t="shared" si="8"/>
        <v>0</v>
      </c>
      <c r="AA9" s="17">
        <f t="shared" si="8"/>
        <v>0</v>
      </c>
      <c r="AB9" s="17">
        <f t="shared" si="8"/>
        <v>0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20">
        <f t="shared" si="1"/>
        <v>0</v>
      </c>
      <c r="AH9" s="33">
        <f t="shared" si="2"/>
        <v>1043.75</v>
      </c>
    </row>
    <row r="10" spans="1:34" x14ac:dyDescent="0.25">
      <c r="A10" s="232" t="s">
        <v>39</v>
      </c>
      <c r="B10" s="17">
        <f t="shared" si="3"/>
        <v>3947.13</v>
      </c>
      <c r="C10" s="30">
        <f t="shared" ref="C10:AF10" si="9">SUM(C20,C30,C40,C50,C60,C70,C80,C90,C100,C110,C120,C130,C140,C150,C160,C170,C180,C190,C200)</f>
        <v>0</v>
      </c>
      <c r="D10" s="30">
        <f t="shared" si="9"/>
        <v>0</v>
      </c>
      <c r="E10" s="30">
        <f t="shared" si="9"/>
        <v>0</v>
      </c>
      <c r="F10" s="30">
        <f t="shared" si="9"/>
        <v>0</v>
      </c>
      <c r="G10" s="30">
        <f t="shared" si="9"/>
        <v>0</v>
      </c>
      <c r="H10" s="30">
        <f t="shared" si="9"/>
        <v>0</v>
      </c>
      <c r="I10" s="30">
        <f t="shared" si="9"/>
        <v>0</v>
      </c>
      <c r="J10" s="30">
        <f t="shared" si="9"/>
        <v>0</v>
      </c>
      <c r="K10" s="30">
        <f t="shared" si="9"/>
        <v>0</v>
      </c>
      <c r="L10" s="30">
        <f t="shared" si="9"/>
        <v>0</v>
      </c>
      <c r="M10" s="30">
        <f t="shared" si="9"/>
        <v>0</v>
      </c>
      <c r="N10" s="30">
        <f t="shared" si="9"/>
        <v>0</v>
      </c>
      <c r="O10" s="30">
        <f t="shared" si="9"/>
        <v>0</v>
      </c>
      <c r="P10" s="30">
        <f t="shared" si="9"/>
        <v>0</v>
      </c>
      <c r="Q10" s="30">
        <f t="shared" si="9"/>
        <v>0</v>
      </c>
      <c r="R10" s="17">
        <f t="shared" si="9"/>
        <v>0</v>
      </c>
      <c r="S10" s="17">
        <f t="shared" si="9"/>
        <v>0</v>
      </c>
      <c r="T10" s="17">
        <f t="shared" si="9"/>
        <v>0</v>
      </c>
      <c r="U10" s="17">
        <f t="shared" si="9"/>
        <v>0</v>
      </c>
      <c r="V10" s="17">
        <f t="shared" si="9"/>
        <v>0</v>
      </c>
      <c r="W10" s="17">
        <f t="shared" si="9"/>
        <v>0</v>
      </c>
      <c r="X10" s="17">
        <f t="shared" si="9"/>
        <v>0</v>
      </c>
      <c r="Y10" s="17">
        <f t="shared" si="9"/>
        <v>0</v>
      </c>
      <c r="Z10" s="17">
        <f t="shared" si="9"/>
        <v>0</v>
      </c>
      <c r="AA10" s="17">
        <f t="shared" si="9"/>
        <v>0</v>
      </c>
      <c r="AB10" s="17">
        <f t="shared" si="9"/>
        <v>0</v>
      </c>
      <c r="AC10" s="17">
        <f t="shared" si="9"/>
        <v>0</v>
      </c>
      <c r="AD10" s="17">
        <f t="shared" si="9"/>
        <v>0</v>
      </c>
      <c r="AE10" s="17">
        <f t="shared" si="9"/>
        <v>0</v>
      </c>
      <c r="AF10" s="17">
        <f t="shared" si="9"/>
        <v>0</v>
      </c>
      <c r="AG10" s="20">
        <f t="shared" si="1"/>
        <v>0</v>
      </c>
      <c r="AH10" s="21">
        <f t="shared" si="2"/>
        <v>3947.13</v>
      </c>
    </row>
    <row r="11" spans="1:34" ht="15.75" thickBot="1" x14ac:dyDescent="0.3">
      <c r="A11" s="233" t="s">
        <v>177</v>
      </c>
      <c r="B11" s="234">
        <f>SUM(B4:B10)</f>
        <v>639392.96000000008</v>
      </c>
      <c r="C11" s="234">
        <f>SUM(C4:C10)</f>
        <v>0</v>
      </c>
      <c r="D11" s="234">
        <f t="shared" ref="D11:AF11" si="10">SUM(D4:D10)</f>
        <v>0</v>
      </c>
      <c r="E11" s="234">
        <f t="shared" si="10"/>
        <v>0</v>
      </c>
      <c r="F11" s="234">
        <f t="shared" si="10"/>
        <v>0</v>
      </c>
      <c r="G11" s="234">
        <f t="shared" si="10"/>
        <v>0</v>
      </c>
      <c r="H11" s="234">
        <f t="shared" si="10"/>
        <v>0</v>
      </c>
      <c r="I11" s="234">
        <f t="shared" si="10"/>
        <v>0</v>
      </c>
      <c r="J11" s="234">
        <f t="shared" si="10"/>
        <v>0</v>
      </c>
      <c r="K11" s="234">
        <f t="shared" si="10"/>
        <v>0</v>
      </c>
      <c r="L11" s="234">
        <f t="shared" si="10"/>
        <v>0</v>
      </c>
      <c r="M11" s="234">
        <f t="shared" si="10"/>
        <v>0</v>
      </c>
      <c r="N11" s="234">
        <f t="shared" si="10"/>
        <v>0</v>
      </c>
      <c r="O11" s="234">
        <f t="shared" si="10"/>
        <v>0</v>
      </c>
      <c r="P11" s="234">
        <f t="shared" si="10"/>
        <v>0</v>
      </c>
      <c r="Q11" s="234">
        <f t="shared" si="10"/>
        <v>0</v>
      </c>
      <c r="R11" s="234">
        <f t="shared" si="10"/>
        <v>0</v>
      </c>
      <c r="S11" s="234">
        <f t="shared" si="10"/>
        <v>0</v>
      </c>
      <c r="T11" s="234">
        <f t="shared" si="10"/>
        <v>0</v>
      </c>
      <c r="U11" s="234">
        <f t="shared" si="10"/>
        <v>0</v>
      </c>
      <c r="V11" s="234">
        <f t="shared" si="10"/>
        <v>0</v>
      </c>
      <c r="W11" s="234">
        <f t="shared" si="10"/>
        <v>0</v>
      </c>
      <c r="X11" s="234">
        <f t="shared" si="10"/>
        <v>0</v>
      </c>
      <c r="Y11" s="234">
        <f t="shared" si="10"/>
        <v>0</v>
      </c>
      <c r="Z11" s="234">
        <f t="shared" si="10"/>
        <v>0</v>
      </c>
      <c r="AA11" s="234">
        <f t="shared" si="10"/>
        <v>0</v>
      </c>
      <c r="AB11" s="234">
        <f t="shared" si="10"/>
        <v>0</v>
      </c>
      <c r="AC11" s="234">
        <f t="shared" si="10"/>
        <v>0</v>
      </c>
      <c r="AD11" s="234">
        <f t="shared" si="10"/>
        <v>0</v>
      </c>
      <c r="AE11" s="234">
        <f t="shared" si="10"/>
        <v>0</v>
      </c>
      <c r="AF11" s="234">
        <f t="shared" si="10"/>
        <v>0</v>
      </c>
      <c r="AG11" s="235">
        <f>SUM(AG4:AG10)</f>
        <v>0</v>
      </c>
      <c r="AH11" s="236">
        <f t="shared" si="2"/>
        <v>639392.96000000008</v>
      </c>
    </row>
    <row r="12" spans="1:34" ht="15.75" thickBot="1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  <c r="AH12" s="10"/>
    </row>
    <row r="13" spans="1:34" x14ac:dyDescent="0.25">
      <c r="A13" s="240" t="s">
        <v>157</v>
      </c>
      <c r="B13" s="18"/>
      <c r="C13" s="241" t="s">
        <v>58</v>
      </c>
      <c r="D13" s="241" t="s">
        <v>59</v>
      </c>
      <c r="E13" s="241" t="s">
        <v>60</v>
      </c>
      <c r="F13" s="241" t="s">
        <v>61</v>
      </c>
      <c r="G13" s="241" t="s">
        <v>62</v>
      </c>
      <c r="H13" s="241" t="s">
        <v>63</v>
      </c>
      <c r="I13" s="241" t="s">
        <v>64</v>
      </c>
      <c r="J13" s="241" t="s">
        <v>65</v>
      </c>
      <c r="K13" s="241" t="s">
        <v>66</v>
      </c>
      <c r="L13" s="241" t="s">
        <v>67</v>
      </c>
      <c r="M13" s="241" t="s">
        <v>68</v>
      </c>
      <c r="N13" s="241" t="s">
        <v>69</v>
      </c>
      <c r="O13" s="241" t="s">
        <v>70</v>
      </c>
      <c r="P13" s="241" t="s">
        <v>71</v>
      </c>
      <c r="Q13" s="241" t="s">
        <v>72</v>
      </c>
      <c r="R13" s="26" t="s">
        <v>73</v>
      </c>
      <c r="S13" s="26" t="s">
        <v>74</v>
      </c>
      <c r="T13" s="26" t="s">
        <v>75</v>
      </c>
      <c r="U13" s="26" t="s">
        <v>76</v>
      </c>
      <c r="V13" s="26" t="s">
        <v>77</v>
      </c>
      <c r="W13" s="26" t="s">
        <v>78</v>
      </c>
      <c r="X13" s="26" t="s">
        <v>79</v>
      </c>
      <c r="Y13" s="26" t="s">
        <v>80</v>
      </c>
      <c r="Z13" s="26" t="s">
        <v>81</v>
      </c>
      <c r="AA13" s="26" t="s">
        <v>82</v>
      </c>
      <c r="AB13" s="26" t="s">
        <v>83</v>
      </c>
      <c r="AC13" s="26" t="s">
        <v>84</v>
      </c>
      <c r="AD13" s="26" t="s">
        <v>85</v>
      </c>
      <c r="AE13" s="26" t="s">
        <v>86</v>
      </c>
      <c r="AF13" s="26" t="s">
        <v>87</v>
      </c>
      <c r="AG13" s="23" t="s">
        <v>34</v>
      </c>
      <c r="AH13" s="24" t="s">
        <v>35</v>
      </c>
    </row>
    <row r="14" spans="1:34" x14ac:dyDescent="0.25">
      <c r="A14" s="29" t="s">
        <v>5</v>
      </c>
      <c r="B14" s="17">
        <v>1000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0">
        <f t="shared" ref="AG14:AG20" si="11">SUM(C14:AF14)</f>
        <v>0</v>
      </c>
      <c r="AH14" s="21">
        <f t="shared" ref="AH14:AH20" si="12">B14-AG14</f>
        <v>1000</v>
      </c>
    </row>
    <row r="15" spans="1:34" x14ac:dyDescent="0.25">
      <c r="A15" s="29" t="s">
        <v>7</v>
      </c>
      <c r="B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0">
        <f t="shared" si="11"/>
        <v>0</v>
      </c>
      <c r="AH15" s="21">
        <f t="shared" si="12"/>
        <v>0</v>
      </c>
    </row>
    <row r="16" spans="1:34" x14ac:dyDescent="0.25">
      <c r="A16" s="232" t="s">
        <v>38</v>
      </c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0">
        <f t="shared" si="11"/>
        <v>0</v>
      </c>
      <c r="AH16" s="21">
        <f t="shared" si="12"/>
        <v>0</v>
      </c>
    </row>
    <row r="17" spans="1:34" x14ac:dyDescent="0.25">
      <c r="A17" s="232" t="s">
        <v>8</v>
      </c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0">
        <f t="shared" si="11"/>
        <v>0</v>
      </c>
      <c r="AH17" s="21">
        <f t="shared" si="12"/>
        <v>0</v>
      </c>
    </row>
    <row r="18" spans="1:34" x14ac:dyDescent="0.25">
      <c r="A18" s="232" t="s">
        <v>9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0">
        <f t="shared" si="11"/>
        <v>0</v>
      </c>
      <c r="AH18" s="21">
        <f t="shared" si="12"/>
        <v>0</v>
      </c>
    </row>
    <row r="19" spans="1:34" x14ac:dyDescent="0.25">
      <c r="A19" s="232" t="s">
        <v>20</v>
      </c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0">
        <f t="shared" si="11"/>
        <v>0</v>
      </c>
      <c r="AH19" s="21">
        <f t="shared" si="12"/>
        <v>0</v>
      </c>
    </row>
    <row r="20" spans="1:34" ht="15.75" thickBot="1" x14ac:dyDescent="0.3">
      <c r="A20" s="232" t="s">
        <v>39</v>
      </c>
      <c r="B20" s="17">
        <v>86.75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0">
        <f t="shared" si="11"/>
        <v>0</v>
      </c>
      <c r="AH20" s="21">
        <f t="shared" si="12"/>
        <v>86.75</v>
      </c>
    </row>
    <row r="21" spans="1:34" s="182" customFormat="1" ht="15.75" thickBot="1" x14ac:dyDescent="0.3">
      <c r="A21" s="181" t="s">
        <v>36</v>
      </c>
      <c r="B21" s="97">
        <f t="shared" ref="B21:AF21" si="13">SUM(B14:B20)</f>
        <v>1086.75</v>
      </c>
      <c r="C21" s="98">
        <f t="shared" si="13"/>
        <v>0</v>
      </c>
      <c r="D21" s="98">
        <f t="shared" si="13"/>
        <v>0</v>
      </c>
      <c r="E21" s="98">
        <f t="shared" si="13"/>
        <v>0</v>
      </c>
      <c r="F21" s="98">
        <f t="shared" si="13"/>
        <v>0</v>
      </c>
      <c r="G21" s="98">
        <f t="shared" si="13"/>
        <v>0</v>
      </c>
      <c r="H21" s="98">
        <f t="shared" si="13"/>
        <v>0</v>
      </c>
      <c r="I21" s="98">
        <f t="shared" si="13"/>
        <v>0</v>
      </c>
      <c r="J21" s="98">
        <f t="shared" si="13"/>
        <v>0</v>
      </c>
      <c r="K21" s="98">
        <f t="shared" si="13"/>
        <v>0</v>
      </c>
      <c r="L21" s="98">
        <f t="shared" si="13"/>
        <v>0</v>
      </c>
      <c r="M21" s="98">
        <f t="shared" si="13"/>
        <v>0</v>
      </c>
      <c r="N21" s="98">
        <f t="shared" si="13"/>
        <v>0</v>
      </c>
      <c r="O21" s="98">
        <f t="shared" si="13"/>
        <v>0</v>
      </c>
      <c r="P21" s="98">
        <f t="shared" si="13"/>
        <v>0</v>
      </c>
      <c r="Q21" s="98">
        <f t="shared" si="13"/>
        <v>0</v>
      </c>
      <c r="R21" s="98">
        <f t="shared" si="13"/>
        <v>0</v>
      </c>
      <c r="S21" s="98">
        <f t="shared" si="13"/>
        <v>0</v>
      </c>
      <c r="T21" s="98">
        <f t="shared" si="13"/>
        <v>0</v>
      </c>
      <c r="U21" s="98">
        <f t="shared" si="13"/>
        <v>0</v>
      </c>
      <c r="V21" s="98">
        <f t="shared" si="13"/>
        <v>0</v>
      </c>
      <c r="W21" s="98">
        <f t="shared" si="13"/>
        <v>0</v>
      </c>
      <c r="X21" s="98">
        <f t="shared" si="13"/>
        <v>0</v>
      </c>
      <c r="Y21" s="98">
        <f t="shared" si="13"/>
        <v>0</v>
      </c>
      <c r="Z21" s="98">
        <f t="shared" si="13"/>
        <v>0</v>
      </c>
      <c r="AA21" s="98">
        <f t="shared" si="13"/>
        <v>0</v>
      </c>
      <c r="AB21" s="98">
        <f t="shared" si="13"/>
        <v>0</v>
      </c>
      <c r="AC21" s="98">
        <f t="shared" si="13"/>
        <v>0</v>
      </c>
      <c r="AD21" s="98">
        <f t="shared" si="13"/>
        <v>0</v>
      </c>
      <c r="AE21" s="98">
        <f t="shared" si="13"/>
        <v>0</v>
      </c>
      <c r="AF21" s="98">
        <f t="shared" si="13"/>
        <v>0</v>
      </c>
      <c r="AG21" s="98">
        <f>SUM(AG14:AG20)</f>
        <v>0</v>
      </c>
      <c r="AH21" s="190">
        <f>SUM(AH14:AH20)</f>
        <v>1086.75</v>
      </c>
    </row>
    <row r="22" spans="1:34" ht="15.75" thickBot="1" x14ac:dyDescent="0.3">
      <c r="A22" s="11"/>
      <c r="B22" s="8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39"/>
      <c r="AH22" s="10"/>
    </row>
    <row r="23" spans="1:34" x14ac:dyDescent="0.25">
      <c r="A23" s="240" t="s">
        <v>158</v>
      </c>
      <c r="B23" s="18"/>
      <c r="C23" s="241" t="s">
        <v>58</v>
      </c>
      <c r="D23" s="241" t="s">
        <v>59</v>
      </c>
      <c r="E23" s="241" t="s">
        <v>60</v>
      </c>
      <c r="F23" s="241" t="s">
        <v>61</v>
      </c>
      <c r="G23" s="241" t="s">
        <v>62</v>
      </c>
      <c r="H23" s="241" t="s">
        <v>63</v>
      </c>
      <c r="I23" s="241" t="s">
        <v>64</v>
      </c>
      <c r="J23" s="241" t="s">
        <v>65</v>
      </c>
      <c r="K23" s="241" t="s">
        <v>66</v>
      </c>
      <c r="L23" s="241" t="s">
        <v>67</v>
      </c>
      <c r="M23" s="241" t="s">
        <v>68</v>
      </c>
      <c r="N23" s="241" t="s">
        <v>69</v>
      </c>
      <c r="O23" s="241" t="s">
        <v>70</v>
      </c>
      <c r="P23" s="241" t="s">
        <v>71</v>
      </c>
      <c r="Q23" s="241" t="s">
        <v>72</v>
      </c>
      <c r="R23" s="26" t="s">
        <v>73</v>
      </c>
      <c r="S23" s="26" t="s">
        <v>74</v>
      </c>
      <c r="T23" s="26" t="s">
        <v>75</v>
      </c>
      <c r="U23" s="26" t="s">
        <v>76</v>
      </c>
      <c r="V23" s="26" t="s">
        <v>77</v>
      </c>
      <c r="W23" s="26" t="s">
        <v>78</v>
      </c>
      <c r="X23" s="26" t="s">
        <v>79</v>
      </c>
      <c r="Y23" s="26" t="s">
        <v>80</v>
      </c>
      <c r="Z23" s="26" t="s">
        <v>81</v>
      </c>
      <c r="AA23" s="26" t="s">
        <v>82</v>
      </c>
      <c r="AB23" s="26" t="s">
        <v>83</v>
      </c>
      <c r="AC23" s="26" t="s">
        <v>84</v>
      </c>
      <c r="AD23" s="26" t="s">
        <v>85</v>
      </c>
      <c r="AE23" s="26" t="s">
        <v>86</v>
      </c>
      <c r="AF23" s="26" t="s">
        <v>87</v>
      </c>
      <c r="AG23" s="23" t="s">
        <v>34</v>
      </c>
      <c r="AH23" s="24" t="s">
        <v>35</v>
      </c>
    </row>
    <row r="24" spans="1:34" x14ac:dyDescent="0.25">
      <c r="A24" s="29" t="s">
        <v>5</v>
      </c>
      <c r="B24" s="17">
        <v>2500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0">
        <f t="shared" ref="AG24:AG30" si="14">SUM(C24:AF24)</f>
        <v>0</v>
      </c>
      <c r="AH24" s="21">
        <f t="shared" ref="AH24:AH30" si="15">B24-AG24</f>
        <v>2500</v>
      </c>
    </row>
    <row r="25" spans="1:34" x14ac:dyDescent="0.25">
      <c r="A25" s="29" t="s">
        <v>7</v>
      </c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0">
        <f t="shared" si="14"/>
        <v>0</v>
      </c>
      <c r="AH25" s="21">
        <f t="shared" si="15"/>
        <v>0</v>
      </c>
    </row>
    <row r="26" spans="1:34" x14ac:dyDescent="0.25">
      <c r="A26" s="232" t="s">
        <v>38</v>
      </c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0">
        <f t="shared" si="14"/>
        <v>0</v>
      </c>
      <c r="AH26" s="21">
        <f t="shared" si="15"/>
        <v>0</v>
      </c>
    </row>
    <row r="27" spans="1:34" x14ac:dyDescent="0.25">
      <c r="A27" s="232" t="s">
        <v>8</v>
      </c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20">
        <f t="shared" si="14"/>
        <v>0</v>
      </c>
      <c r="AH27" s="21">
        <f t="shared" si="15"/>
        <v>0</v>
      </c>
    </row>
    <row r="28" spans="1:34" x14ac:dyDescent="0.25">
      <c r="A28" s="232" t="s">
        <v>9</v>
      </c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20">
        <f t="shared" si="14"/>
        <v>0</v>
      </c>
      <c r="AH28" s="21">
        <f t="shared" si="15"/>
        <v>0</v>
      </c>
    </row>
    <row r="29" spans="1:34" x14ac:dyDescent="0.25">
      <c r="A29" s="232" t="s">
        <v>20</v>
      </c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20">
        <f t="shared" si="14"/>
        <v>0</v>
      </c>
      <c r="AH29" s="21">
        <f t="shared" si="15"/>
        <v>0</v>
      </c>
    </row>
    <row r="30" spans="1:34" ht="15.75" thickBot="1" x14ac:dyDescent="0.3">
      <c r="A30" s="232" t="s">
        <v>39</v>
      </c>
      <c r="B30" s="17">
        <v>216.88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20">
        <f t="shared" si="14"/>
        <v>0</v>
      </c>
      <c r="AH30" s="21">
        <f t="shared" si="15"/>
        <v>216.88</v>
      </c>
    </row>
    <row r="31" spans="1:34" s="182" customFormat="1" ht="15.75" thickBot="1" x14ac:dyDescent="0.3">
      <c r="A31" s="181" t="s">
        <v>36</v>
      </c>
      <c r="B31" s="97">
        <f t="shared" ref="B31:AF31" si="16">SUM(B24:B30)</f>
        <v>2716.88</v>
      </c>
      <c r="C31" s="98">
        <f t="shared" si="16"/>
        <v>0</v>
      </c>
      <c r="D31" s="98">
        <f t="shared" si="16"/>
        <v>0</v>
      </c>
      <c r="E31" s="98">
        <f t="shared" si="16"/>
        <v>0</v>
      </c>
      <c r="F31" s="98">
        <f t="shared" si="16"/>
        <v>0</v>
      </c>
      <c r="G31" s="98">
        <f t="shared" si="16"/>
        <v>0</v>
      </c>
      <c r="H31" s="98">
        <f t="shared" si="16"/>
        <v>0</v>
      </c>
      <c r="I31" s="98">
        <f t="shared" si="16"/>
        <v>0</v>
      </c>
      <c r="J31" s="98">
        <f t="shared" si="16"/>
        <v>0</v>
      </c>
      <c r="K31" s="98">
        <f t="shared" si="16"/>
        <v>0</v>
      </c>
      <c r="L31" s="98">
        <f t="shared" si="16"/>
        <v>0</v>
      </c>
      <c r="M31" s="98">
        <f t="shared" si="16"/>
        <v>0</v>
      </c>
      <c r="N31" s="98">
        <f t="shared" si="16"/>
        <v>0</v>
      </c>
      <c r="O31" s="98">
        <f t="shared" si="16"/>
        <v>0</v>
      </c>
      <c r="P31" s="98">
        <f t="shared" si="16"/>
        <v>0</v>
      </c>
      <c r="Q31" s="98">
        <f t="shared" si="16"/>
        <v>0</v>
      </c>
      <c r="R31" s="98">
        <f t="shared" si="16"/>
        <v>0</v>
      </c>
      <c r="S31" s="98">
        <f t="shared" si="16"/>
        <v>0</v>
      </c>
      <c r="T31" s="98">
        <f t="shared" si="16"/>
        <v>0</v>
      </c>
      <c r="U31" s="98">
        <f t="shared" si="16"/>
        <v>0</v>
      </c>
      <c r="V31" s="98">
        <f t="shared" si="16"/>
        <v>0</v>
      </c>
      <c r="W31" s="98">
        <f t="shared" si="16"/>
        <v>0</v>
      </c>
      <c r="X31" s="98">
        <f t="shared" si="16"/>
        <v>0</v>
      </c>
      <c r="Y31" s="98">
        <f t="shared" si="16"/>
        <v>0</v>
      </c>
      <c r="Z31" s="98">
        <f t="shared" si="16"/>
        <v>0</v>
      </c>
      <c r="AA31" s="98">
        <f t="shared" si="16"/>
        <v>0</v>
      </c>
      <c r="AB31" s="98">
        <f t="shared" si="16"/>
        <v>0</v>
      </c>
      <c r="AC31" s="98">
        <f t="shared" si="16"/>
        <v>0</v>
      </c>
      <c r="AD31" s="98">
        <f t="shared" si="16"/>
        <v>0</v>
      </c>
      <c r="AE31" s="98">
        <f t="shared" si="16"/>
        <v>0</v>
      </c>
      <c r="AF31" s="98">
        <f t="shared" si="16"/>
        <v>0</v>
      </c>
      <c r="AG31" s="98">
        <f>SUM(AG24:AG30)</f>
        <v>0</v>
      </c>
      <c r="AH31" s="190">
        <f>SUM(AH24:AH30)</f>
        <v>2716.88</v>
      </c>
    </row>
    <row r="32" spans="1:34" ht="15.75" thickBot="1" x14ac:dyDescent="0.3">
      <c r="A32" s="11"/>
      <c r="B32" s="8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9"/>
      <c r="AH32" s="10"/>
    </row>
    <row r="33" spans="1:34" x14ac:dyDescent="0.25">
      <c r="A33" s="240" t="s">
        <v>159</v>
      </c>
      <c r="B33" s="18"/>
      <c r="C33" s="241" t="s">
        <v>58</v>
      </c>
      <c r="D33" s="241" t="s">
        <v>59</v>
      </c>
      <c r="E33" s="241" t="s">
        <v>60</v>
      </c>
      <c r="F33" s="241" t="s">
        <v>61</v>
      </c>
      <c r="G33" s="241" t="s">
        <v>62</v>
      </c>
      <c r="H33" s="241" t="s">
        <v>63</v>
      </c>
      <c r="I33" s="241" t="s">
        <v>64</v>
      </c>
      <c r="J33" s="241" t="s">
        <v>65</v>
      </c>
      <c r="K33" s="241" t="s">
        <v>66</v>
      </c>
      <c r="L33" s="241" t="s">
        <v>67</v>
      </c>
      <c r="M33" s="241" t="s">
        <v>68</v>
      </c>
      <c r="N33" s="241" t="s">
        <v>69</v>
      </c>
      <c r="O33" s="241" t="s">
        <v>70</v>
      </c>
      <c r="P33" s="241" t="s">
        <v>71</v>
      </c>
      <c r="Q33" s="241" t="s">
        <v>72</v>
      </c>
      <c r="R33" s="26" t="s">
        <v>73</v>
      </c>
      <c r="S33" s="26" t="s">
        <v>74</v>
      </c>
      <c r="T33" s="26" t="s">
        <v>75</v>
      </c>
      <c r="U33" s="26" t="s">
        <v>76</v>
      </c>
      <c r="V33" s="26" t="s">
        <v>77</v>
      </c>
      <c r="W33" s="26" t="s">
        <v>78</v>
      </c>
      <c r="X33" s="26" t="s">
        <v>79</v>
      </c>
      <c r="Y33" s="26" t="s">
        <v>80</v>
      </c>
      <c r="Z33" s="26" t="s">
        <v>81</v>
      </c>
      <c r="AA33" s="26" t="s">
        <v>82</v>
      </c>
      <c r="AB33" s="26" t="s">
        <v>83</v>
      </c>
      <c r="AC33" s="26" t="s">
        <v>84</v>
      </c>
      <c r="AD33" s="26" t="s">
        <v>85</v>
      </c>
      <c r="AE33" s="26" t="s">
        <v>86</v>
      </c>
      <c r="AF33" s="26" t="s">
        <v>87</v>
      </c>
      <c r="AG33" s="23" t="s">
        <v>34</v>
      </c>
      <c r="AH33" s="24" t="s">
        <v>35</v>
      </c>
    </row>
    <row r="34" spans="1:34" x14ac:dyDescent="0.25">
      <c r="A34" s="29" t="s">
        <v>5</v>
      </c>
      <c r="B34" s="17">
        <v>5000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20">
        <f t="shared" ref="AG34:AG40" si="17">SUM(C34:AF34)</f>
        <v>0</v>
      </c>
      <c r="AH34" s="21">
        <f t="shared" ref="AH34:AH40" si="18">B34-AG34</f>
        <v>5000</v>
      </c>
    </row>
    <row r="35" spans="1:34" x14ac:dyDescent="0.25">
      <c r="A35" s="29" t="s">
        <v>7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0">
        <f t="shared" si="17"/>
        <v>0</v>
      </c>
      <c r="AH35" s="21">
        <f t="shared" si="18"/>
        <v>0</v>
      </c>
    </row>
    <row r="36" spans="1:34" x14ac:dyDescent="0.25">
      <c r="A36" s="232" t="s">
        <v>38</v>
      </c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20">
        <f t="shared" si="17"/>
        <v>0</v>
      </c>
      <c r="AH36" s="21">
        <f t="shared" si="18"/>
        <v>0</v>
      </c>
    </row>
    <row r="37" spans="1:34" x14ac:dyDescent="0.25">
      <c r="A37" s="232" t="s">
        <v>8</v>
      </c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20">
        <f t="shared" si="17"/>
        <v>0</v>
      </c>
      <c r="AH37" s="21">
        <f t="shared" si="18"/>
        <v>0</v>
      </c>
    </row>
    <row r="38" spans="1:34" x14ac:dyDescent="0.25">
      <c r="A38" s="232" t="s">
        <v>9</v>
      </c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20">
        <f t="shared" si="17"/>
        <v>0</v>
      </c>
      <c r="AH38" s="21">
        <f t="shared" si="18"/>
        <v>0</v>
      </c>
    </row>
    <row r="39" spans="1:34" x14ac:dyDescent="0.25">
      <c r="A39" s="232" t="s">
        <v>20</v>
      </c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20">
        <f t="shared" si="17"/>
        <v>0</v>
      </c>
      <c r="AH39" s="21">
        <f t="shared" si="18"/>
        <v>0</v>
      </c>
    </row>
    <row r="40" spans="1:34" ht="15.75" thickBot="1" x14ac:dyDescent="0.3">
      <c r="A40" s="232" t="s">
        <v>39</v>
      </c>
      <c r="B40" s="17">
        <v>433.75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20">
        <f t="shared" si="17"/>
        <v>0</v>
      </c>
      <c r="AH40" s="21">
        <f t="shared" si="18"/>
        <v>433.75</v>
      </c>
    </row>
    <row r="41" spans="1:34" s="182" customFormat="1" ht="15.75" thickBot="1" x14ac:dyDescent="0.3">
      <c r="A41" s="181" t="s">
        <v>36</v>
      </c>
      <c r="B41" s="97">
        <f t="shared" ref="B41:AF41" si="19">SUM(B34:B40)</f>
        <v>5433.75</v>
      </c>
      <c r="C41" s="98">
        <f t="shared" si="19"/>
        <v>0</v>
      </c>
      <c r="D41" s="98">
        <f t="shared" si="19"/>
        <v>0</v>
      </c>
      <c r="E41" s="98">
        <f t="shared" si="19"/>
        <v>0</v>
      </c>
      <c r="F41" s="98">
        <f t="shared" si="19"/>
        <v>0</v>
      </c>
      <c r="G41" s="98">
        <f t="shared" si="19"/>
        <v>0</v>
      </c>
      <c r="H41" s="98">
        <f t="shared" si="19"/>
        <v>0</v>
      </c>
      <c r="I41" s="98">
        <f t="shared" si="19"/>
        <v>0</v>
      </c>
      <c r="J41" s="98">
        <f t="shared" si="19"/>
        <v>0</v>
      </c>
      <c r="K41" s="98">
        <f t="shared" si="19"/>
        <v>0</v>
      </c>
      <c r="L41" s="98">
        <f t="shared" si="19"/>
        <v>0</v>
      </c>
      <c r="M41" s="98">
        <f t="shared" si="19"/>
        <v>0</v>
      </c>
      <c r="N41" s="98">
        <f t="shared" si="19"/>
        <v>0</v>
      </c>
      <c r="O41" s="98">
        <f t="shared" si="19"/>
        <v>0</v>
      </c>
      <c r="P41" s="98">
        <f t="shared" si="19"/>
        <v>0</v>
      </c>
      <c r="Q41" s="98">
        <f t="shared" si="19"/>
        <v>0</v>
      </c>
      <c r="R41" s="98">
        <f t="shared" si="19"/>
        <v>0</v>
      </c>
      <c r="S41" s="98">
        <f t="shared" si="19"/>
        <v>0</v>
      </c>
      <c r="T41" s="98">
        <f t="shared" si="19"/>
        <v>0</v>
      </c>
      <c r="U41" s="98">
        <f t="shared" si="19"/>
        <v>0</v>
      </c>
      <c r="V41" s="98">
        <f t="shared" si="19"/>
        <v>0</v>
      </c>
      <c r="W41" s="98">
        <f t="shared" si="19"/>
        <v>0</v>
      </c>
      <c r="X41" s="98">
        <f t="shared" si="19"/>
        <v>0</v>
      </c>
      <c r="Y41" s="98">
        <f t="shared" si="19"/>
        <v>0</v>
      </c>
      <c r="Z41" s="98">
        <f t="shared" si="19"/>
        <v>0</v>
      </c>
      <c r="AA41" s="98">
        <f t="shared" si="19"/>
        <v>0</v>
      </c>
      <c r="AB41" s="98">
        <f t="shared" si="19"/>
        <v>0</v>
      </c>
      <c r="AC41" s="98">
        <f t="shared" si="19"/>
        <v>0</v>
      </c>
      <c r="AD41" s="98">
        <f t="shared" si="19"/>
        <v>0</v>
      </c>
      <c r="AE41" s="98">
        <f t="shared" si="19"/>
        <v>0</v>
      </c>
      <c r="AF41" s="98">
        <f t="shared" si="19"/>
        <v>0</v>
      </c>
      <c r="AG41" s="98">
        <f>SUM(AG34:AG40)</f>
        <v>0</v>
      </c>
      <c r="AH41" s="190">
        <f>SUM(AH34:AH40)</f>
        <v>5433.75</v>
      </c>
    </row>
    <row r="42" spans="1:34" ht="15.75" thickBot="1" x14ac:dyDescent="0.3">
      <c r="A42" s="11"/>
      <c r="B42" s="8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  <c r="AH42" s="10"/>
    </row>
    <row r="43" spans="1:34" x14ac:dyDescent="0.25">
      <c r="A43" s="240" t="s">
        <v>160</v>
      </c>
      <c r="B43" s="18"/>
      <c r="C43" s="241" t="s">
        <v>58</v>
      </c>
      <c r="D43" s="241" t="s">
        <v>59</v>
      </c>
      <c r="E43" s="241" t="s">
        <v>60</v>
      </c>
      <c r="F43" s="241" t="s">
        <v>61</v>
      </c>
      <c r="G43" s="241" t="s">
        <v>62</v>
      </c>
      <c r="H43" s="241" t="s">
        <v>63</v>
      </c>
      <c r="I43" s="241" t="s">
        <v>64</v>
      </c>
      <c r="J43" s="241" t="s">
        <v>65</v>
      </c>
      <c r="K43" s="241" t="s">
        <v>66</v>
      </c>
      <c r="L43" s="241" t="s">
        <v>67</v>
      </c>
      <c r="M43" s="241" t="s">
        <v>68</v>
      </c>
      <c r="N43" s="241" t="s">
        <v>69</v>
      </c>
      <c r="O43" s="241" t="s">
        <v>70</v>
      </c>
      <c r="P43" s="241" t="s">
        <v>71</v>
      </c>
      <c r="Q43" s="241" t="s">
        <v>72</v>
      </c>
      <c r="R43" s="26" t="s">
        <v>73</v>
      </c>
      <c r="S43" s="26" t="s">
        <v>74</v>
      </c>
      <c r="T43" s="26" t="s">
        <v>75</v>
      </c>
      <c r="U43" s="26" t="s">
        <v>76</v>
      </c>
      <c r="V43" s="26" t="s">
        <v>77</v>
      </c>
      <c r="W43" s="26" t="s">
        <v>78</v>
      </c>
      <c r="X43" s="26" t="s">
        <v>79</v>
      </c>
      <c r="Y43" s="26" t="s">
        <v>80</v>
      </c>
      <c r="Z43" s="26" t="s">
        <v>81</v>
      </c>
      <c r="AA43" s="26" t="s">
        <v>82</v>
      </c>
      <c r="AB43" s="26" t="s">
        <v>83</v>
      </c>
      <c r="AC43" s="26" t="s">
        <v>84</v>
      </c>
      <c r="AD43" s="26" t="s">
        <v>85</v>
      </c>
      <c r="AE43" s="26" t="s">
        <v>86</v>
      </c>
      <c r="AF43" s="26" t="s">
        <v>87</v>
      </c>
      <c r="AG43" s="23" t="s">
        <v>34</v>
      </c>
      <c r="AH43" s="24" t="s">
        <v>35</v>
      </c>
    </row>
    <row r="44" spans="1:34" x14ac:dyDescent="0.25">
      <c r="A44" s="29" t="s">
        <v>5</v>
      </c>
      <c r="B44" s="17">
        <v>1000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20">
        <f t="shared" ref="AG44:AG50" si="20">SUM(C44:AF44)</f>
        <v>0</v>
      </c>
      <c r="AH44" s="21">
        <f t="shared" ref="AH44:AH50" si="21">B44-AG44</f>
        <v>1000</v>
      </c>
    </row>
    <row r="45" spans="1:34" x14ac:dyDescent="0.25">
      <c r="A45" s="29" t="s">
        <v>7</v>
      </c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0">
        <f t="shared" si="20"/>
        <v>0</v>
      </c>
      <c r="AH45" s="21">
        <f t="shared" si="21"/>
        <v>0</v>
      </c>
    </row>
    <row r="46" spans="1:34" x14ac:dyDescent="0.25">
      <c r="A46" s="232" t="s">
        <v>38</v>
      </c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0">
        <f t="shared" si="20"/>
        <v>0</v>
      </c>
      <c r="AH46" s="21">
        <f t="shared" si="21"/>
        <v>0</v>
      </c>
    </row>
    <row r="47" spans="1:34" x14ac:dyDescent="0.25">
      <c r="A47" s="232" t="s">
        <v>8</v>
      </c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0">
        <f t="shared" si="20"/>
        <v>0</v>
      </c>
      <c r="AH47" s="21">
        <f t="shared" si="21"/>
        <v>0</v>
      </c>
    </row>
    <row r="48" spans="1:34" x14ac:dyDescent="0.25">
      <c r="A48" s="232" t="s">
        <v>9</v>
      </c>
      <c r="B48" s="17">
        <v>3000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0">
        <f t="shared" si="20"/>
        <v>0</v>
      </c>
      <c r="AH48" s="21">
        <f t="shared" si="21"/>
        <v>3000</v>
      </c>
    </row>
    <row r="49" spans="1:34" x14ac:dyDescent="0.25">
      <c r="A49" s="232" t="s">
        <v>20</v>
      </c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0">
        <f t="shared" si="20"/>
        <v>0</v>
      </c>
      <c r="AH49" s="21">
        <f t="shared" si="21"/>
        <v>0</v>
      </c>
    </row>
    <row r="50" spans="1:34" ht="15.75" thickBot="1" x14ac:dyDescent="0.3">
      <c r="A50" s="232" t="s">
        <v>39</v>
      </c>
      <c r="B50" s="17">
        <v>86.75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0">
        <f t="shared" si="20"/>
        <v>0</v>
      </c>
      <c r="AH50" s="21">
        <f t="shared" si="21"/>
        <v>86.75</v>
      </c>
    </row>
    <row r="51" spans="1:34" s="182" customFormat="1" ht="15.75" thickBot="1" x14ac:dyDescent="0.3">
      <c r="A51" s="181" t="s">
        <v>36</v>
      </c>
      <c r="B51" s="97">
        <f t="shared" ref="B51:AF51" si="22">SUM(B44:B50)</f>
        <v>4086.75</v>
      </c>
      <c r="C51" s="98">
        <f t="shared" si="22"/>
        <v>0</v>
      </c>
      <c r="D51" s="98">
        <f t="shared" si="22"/>
        <v>0</v>
      </c>
      <c r="E51" s="98">
        <f t="shared" si="22"/>
        <v>0</v>
      </c>
      <c r="F51" s="98">
        <f t="shared" si="22"/>
        <v>0</v>
      </c>
      <c r="G51" s="98">
        <f t="shared" si="22"/>
        <v>0</v>
      </c>
      <c r="H51" s="98">
        <f t="shared" si="22"/>
        <v>0</v>
      </c>
      <c r="I51" s="98">
        <f t="shared" si="22"/>
        <v>0</v>
      </c>
      <c r="J51" s="98">
        <f t="shared" si="22"/>
        <v>0</v>
      </c>
      <c r="K51" s="98">
        <f t="shared" si="22"/>
        <v>0</v>
      </c>
      <c r="L51" s="98">
        <f t="shared" si="22"/>
        <v>0</v>
      </c>
      <c r="M51" s="98">
        <f t="shared" si="22"/>
        <v>0</v>
      </c>
      <c r="N51" s="98">
        <f t="shared" si="22"/>
        <v>0</v>
      </c>
      <c r="O51" s="98">
        <f t="shared" si="22"/>
        <v>0</v>
      </c>
      <c r="P51" s="98">
        <f t="shared" si="22"/>
        <v>0</v>
      </c>
      <c r="Q51" s="98">
        <f t="shared" si="22"/>
        <v>0</v>
      </c>
      <c r="R51" s="98">
        <f t="shared" si="22"/>
        <v>0</v>
      </c>
      <c r="S51" s="98">
        <f t="shared" si="22"/>
        <v>0</v>
      </c>
      <c r="T51" s="98">
        <f t="shared" si="22"/>
        <v>0</v>
      </c>
      <c r="U51" s="98">
        <f t="shared" si="22"/>
        <v>0</v>
      </c>
      <c r="V51" s="98">
        <f t="shared" si="22"/>
        <v>0</v>
      </c>
      <c r="W51" s="98">
        <f t="shared" si="22"/>
        <v>0</v>
      </c>
      <c r="X51" s="98">
        <f t="shared" si="22"/>
        <v>0</v>
      </c>
      <c r="Y51" s="98">
        <f t="shared" si="22"/>
        <v>0</v>
      </c>
      <c r="Z51" s="98">
        <f t="shared" si="22"/>
        <v>0</v>
      </c>
      <c r="AA51" s="98">
        <f t="shared" si="22"/>
        <v>0</v>
      </c>
      <c r="AB51" s="98">
        <f t="shared" si="22"/>
        <v>0</v>
      </c>
      <c r="AC51" s="98">
        <f t="shared" si="22"/>
        <v>0</v>
      </c>
      <c r="AD51" s="98">
        <f t="shared" si="22"/>
        <v>0</v>
      </c>
      <c r="AE51" s="98">
        <f t="shared" si="22"/>
        <v>0</v>
      </c>
      <c r="AF51" s="98">
        <f t="shared" si="22"/>
        <v>0</v>
      </c>
      <c r="AG51" s="98">
        <f>SUM(AG44:AG50)</f>
        <v>0</v>
      </c>
      <c r="AH51" s="190">
        <f>SUM(AH44:AH50)</f>
        <v>4086.75</v>
      </c>
    </row>
    <row r="52" spans="1:34" ht="15.75" thickBot="1" x14ac:dyDescent="0.3">
      <c r="A52" s="11"/>
      <c r="B52" s="8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  <c r="AH52" s="10"/>
    </row>
    <row r="53" spans="1:34" x14ac:dyDescent="0.25">
      <c r="A53" s="240" t="s">
        <v>161</v>
      </c>
      <c r="B53" s="18"/>
      <c r="C53" s="241" t="s">
        <v>58</v>
      </c>
      <c r="D53" s="241" t="s">
        <v>59</v>
      </c>
      <c r="E53" s="241" t="s">
        <v>60</v>
      </c>
      <c r="F53" s="241" t="s">
        <v>61</v>
      </c>
      <c r="G53" s="241" t="s">
        <v>62</v>
      </c>
      <c r="H53" s="241" t="s">
        <v>63</v>
      </c>
      <c r="I53" s="241" t="s">
        <v>64</v>
      </c>
      <c r="J53" s="241" t="s">
        <v>65</v>
      </c>
      <c r="K53" s="241" t="s">
        <v>66</v>
      </c>
      <c r="L53" s="241" t="s">
        <v>67</v>
      </c>
      <c r="M53" s="241" t="s">
        <v>68</v>
      </c>
      <c r="N53" s="241" t="s">
        <v>69</v>
      </c>
      <c r="O53" s="241" t="s">
        <v>70</v>
      </c>
      <c r="P53" s="241" t="s">
        <v>71</v>
      </c>
      <c r="Q53" s="241" t="s">
        <v>72</v>
      </c>
      <c r="R53" s="26" t="s">
        <v>73</v>
      </c>
      <c r="S53" s="26" t="s">
        <v>74</v>
      </c>
      <c r="T53" s="26" t="s">
        <v>75</v>
      </c>
      <c r="U53" s="26" t="s">
        <v>76</v>
      </c>
      <c r="V53" s="26" t="s">
        <v>77</v>
      </c>
      <c r="W53" s="26" t="s">
        <v>78</v>
      </c>
      <c r="X53" s="26" t="s">
        <v>79</v>
      </c>
      <c r="Y53" s="26" t="s">
        <v>80</v>
      </c>
      <c r="Z53" s="26" t="s">
        <v>81</v>
      </c>
      <c r="AA53" s="26" t="s">
        <v>82</v>
      </c>
      <c r="AB53" s="26" t="s">
        <v>83</v>
      </c>
      <c r="AC53" s="26" t="s">
        <v>84</v>
      </c>
      <c r="AD53" s="26" t="s">
        <v>85</v>
      </c>
      <c r="AE53" s="26" t="s">
        <v>86</v>
      </c>
      <c r="AF53" s="26" t="s">
        <v>87</v>
      </c>
      <c r="AG53" s="23" t="s">
        <v>34</v>
      </c>
      <c r="AH53" s="24" t="s">
        <v>35</v>
      </c>
    </row>
    <row r="54" spans="1:34" x14ac:dyDescent="0.25">
      <c r="A54" s="29" t="s">
        <v>5</v>
      </c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0">
        <f t="shared" ref="AG54:AG60" si="23">SUM(C54:AF54)</f>
        <v>0</v>
      </c>
      <c r="AH54" s="21">
        <f t="shared" ref="AH54:AH60" si="24">B54-AG54</f>
        <v>0</v>
      </c>
    </row>
    <row r="55" spans="1:34" x14ac:dyDescent="0.25">
      <c r="A55" s="29" t="s">
        <v>7</v>
      </c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0">
        <f t="shared" si="23"/>
        <v>0</v>
      </c>
      <c r="AH55" s="21">
        <f t="shared" si="24"/>
        <v>0</v>
      </c>
    </row>
    <row r="56" spans="1:34" x14ac:dyDescent="0.25">
      <c r="A56" s="232" t="s">
        <v>38</v>
      </c>
      <c r="B56" s="1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20">
        <f t="shared" si="23"/>
        <v>0</v>
      </c>
      <c r="AH56" s="21">
        <f t="shared" si="24"/>
        <v>0</v>
      </c>
    </row>
    <row r="57" spans="1:34" x14ac:dyDescent="0.25">
      <c r="A57" s="232" t="s">
        <v>8</v>
      </c>
      <c r="B57" s="1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20">
        <f t="shared" si="23"/>
        <v>0</v>
      </c>
      <c r="AH57" s="21">
        <f t="shared" si="24"/>
        <v>0</v>
      </c>
    </row>
    <row r="58" spans="1:34" x14ac:dyDescent="0.25">
      <c r="A58" s="232" t="s">
        <v>9</v>
      </c>
      <c r="B58" s="17">
        <v>33017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0">
        <f t="shared" si="23"/>
        <v>0</v>
      </c>
      <c r="AH58" s="21">
        <f t="shared" si="24"/>
        <v>33017</v>
      </c>
    </row>
    <row r="59" spans="1:34" x14ac:dyDescent="0.25">
      <c r="A59" s="232" t="s">
        <v>20</v>
      </c>
      <c r="B59" s="1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0">
        <f t="shared" si="23"/>
        <v>0</v>
      </c>
      <c r="AH59" s="21">
        <f t="shared" si="24"/>
        <v>0</v>
      </c>
    </row>
    <row r="60" spans="1:34" ht="15.75" thickBot="1" x14ac:dyDescent="0.3">
      <c r="A60" s="232" t="s">
        <v>39</v>
      </c>
      <c r="B60" s="1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0">
        <f t="shared" si="23"/>
        <v>0</v>
      </c>
      <c r="AH60" s="21">
        <f t="shared" si="24"/>
        <v>0</v>
      </c>
    </row>
    <row r="61" spans="1:34" s="182" customFormat="1" ht="15.75" thickBot="1" x14ac:dyDescent="0.3">
      <c r="A61" s="181" t="s">
        <v>36</v>
      </c>
      <c r="B61" s="97">
        <f t="shared" ref="B61:AF61" si="25">SUM(B54:B60)</f>
        <v>33017</v>
      </c>
      <c r="C61" s="98">
        <f t="shared" si="25"/>
        <v>0</v>
      </c>
      <c r="D61" s="98">
        <f t="shared" si="25"/>
        <v>0</v>
      </c>
      <c r="E61" s="98">
        <f t="shared" si="25"/>
        <v>0</v>
      </c>
      <c r="F61" s="98">
        <f t="shared" si="25"/>
        <v>0</v>
      </c>
      <c r="G61" s="98">
        <f t="shared" si="25"/>
        <v>0</v>
      </c>
      <c r="H61" s="98">
        <f>SUM(H54:H60)</f>
        <v>0</v>
      </c>
      <c r="I61" s="98">
        <f t="shared" si="25"/>
        <v>0</v>
      </c>
      <c r="J61" s="98">
        <f t="shared" si="25"/>
        <v>0</v>
      </c>
      <c r="K61" s="98">
        <f t="shared" si="25"/>
        <v>0</v>
      </c>
      <c r="L61" s="98">
        <f t="shared" si="25"/>
        <v>0</v>
      </c>
      <c r="M61" s="98">
        <f t="shared" si="25"/>
        <v>0</v>
      </c>
      <c r="N61" s="98">
        <f t="shared" si="25"/>
        <v>0</v>
      </c>
      <c r="O61" s="98">
        <f t="shared" si="25"/>
        <v>0</v>
      </c>
      <c r="P61" s="98">
        <f t="shared" si="25"/>
        <v>0</v>
      </c>
      <c r="Q61" s="98">
        <f t="shared" si="25"/>
        <v>0</v>
      </c>
      <c r="R61" s="98">
        <f t="shared" si="25"/>
        <v>0</v>
      </c>
      <c r="S61" s="98">
        <f t="shared" si="25"/>
        <v>0</v>
      </c>
      <c r="T61" s="98">
        <f t="shared" si="25"/>
        <v>0</v>
      </c>
      <c r="U61" s="98">
        <f t="shared" si="25"/>
        <v>0</v>
      </c>
      <c r="V61" s="98">
        <f t="shared" si="25"/>
        <v>0</v>
      </c>
      <c r="W61" s="98">
        <f t="shared" si="25"/>
        <v>0</v>
      </c>
      <c r="X61" s="98">
        <f t="shared" si="25"/>
        <v>0</v>
      </c>
      <c r="Y61" s="98">
        <f t="shared" si="25"/>
        <v>0</v>
      </c>
      <c r="Z61" s="98">
        <f t="shared" si="25"/>
        <v>0</v>
      </c>
      <c r="AA61" s="98">
        <f t="shared" si="25"/>
        <v>0</v>
      </c>
      <c r="AB61" s="98">
        <f t="shared" si="25"/>
        <v>0</v>
      </c>
      <c r="AC61" s="98">
        <f t="shared" si="25"/>
        <v>0</v>
      </c>
      <c r="AD61" s="98">
        <f t="shared" si="25"/>
        <v>0</v>
      </c>
      <c r="AE61" s="98">
        <f t="shared" si="25"/>
        <v>0</v>
      </c>
      <c r="AF61" s="98">
        <f t="shared" si="25"/>
        <v>0</v>
      </c>
      <c r="AG61" s="98">
        <f>SUM(AG54:AG60)</f>
        <v>0</v>
      </c>
      <c r="AH61" s="190">
        <f>SUM(AH54:AH60)</f>
        <v>33017</v>
      </c>
    </row>
    <row r="62" spans="1:34" ht="15.75" thickBot="1" x14ac:dyDescent="0.3">
      <c r="A62" s="11"/>
      <c r="B62" s="8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9"/>
      <c r="AH62" s="10"/>
    </row>
    <row r="63" spans="1:34" x14ac:dyDescent="0.25">
      <c r="A63" s="240" t="s">
        <v>162</v>
      </c>
      <c r="B63" s="18"/>
      <c r="C63" s="241" t="s">
        <v>58</v>
      </c>
      <c r="D63" s="241" t="s">
        <v>59</v>
      </c>
      <c r="E63" s="241" t="s">
        <v>60</v>
      </c>
      <c r="F63" s="241" t="s">
        <v>61</v>
      </c>
      <c r="G63" s="241" t="s">
        <v>62</v>
      </c>
      <c r="H63" s="241" t="s">
        <v>63</v>
      </c>
      <c r="I63" s="241" t="s">
        <v>64</v>
      </c>
      <c r="J63" s="241" t="s">
        <v>65</v>
      </c>
      <c r="K63" s="241" t="s">
        <v>66</v>
      </c>
      <c r="L63" s="241" t="s">
        <v>67</v>
      </c>
      <c r="M63" s="241" t="s">
        <v>68</v>
      </c>
      <c r="N63" s="241" t="s">
        <v>69</v>
      </c>
      <c r="O63" s="241" t="s">
        <v>70</v>
      </c>
      <c r="P63" s="241" t="s">
        <v>71</v>
      </c>
      <c r="Q63" s="241" t="s">
        <v>72</v>
      </c>
      <c r="R63" s="26" t="s">
        <v>73</v>
      </c>
      <c r="S63" s="26" t="s">
        <v>74</v>
      </c>
      <c r="T63" s="26" t="s">
        <v>75</v>
      </c>
      <c r="U63" s="26" t="s">
        <v>76</v>
      </c>
      <c r="V63" s="26" t="s">
        <v>77</v>
      </c>
      <c r="W63" s="26" t="s">
        <v>78</v>
      </c>
      <c r="X63" s="26" t="s">
        <v>79</v>
      </c>
      <c r="Y63" s="26" t="s">
        <v>80</v>
      </c>
      <c r="Z63" s="26" t="s">
        <v>81</v>
      </c>
      <c r="AA63" s="26" t="s">
        <v>82</v>
      </c>
      <c r="AB63" s="26" t="s">
        <v>83</v>
      </c>
      <c r="AC63" s="26" t="s">
        <v>84</v>
      </c>
      <c r="AD63" s="26" t="s">
        <v>85</v>
      </c>
      <c r="AE63" s="26" t="s">
        <v>86</v>
      </c>
      <c r="AF63" s="26" t="s">
        <v>87</v>
      </c>
      <c r="AG63" s="23" t="s">
        <v>34</v>
      </c>
      <c r="AH63" s="24" t="s">
        <v>35</v>
      </c>
    </row>
    <row r="64" spans="1:34" x14ac:dyDescent="0.25">
      <c r="A64" s="29" t="s">
        <v>5</v>
      </c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0">
        <f t="shared" ref="AG64:AG70" si="26">SUM(C64:AF64)</f>
        <v>0</v>
      </c>
      <c r="AH64" s="21">
        <f t="shared" ref="AH64:AH70" si="27">B64-AG64</f>
        <v>0</v>
      </c>
    </row>
    <row r="65" spans="1:34" x14ac:dyDescent="0.25">
      <c r="A65" s="29" t="s">
        <v>7</v>
      </c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0">
        <f t="shared" si="26"/>
        <v>0</v>
      </c>
      <c r="AH65" s="21">
        <f t="shared" si="27"/>
        <v>0</v>
      </c>
    </row>
    <row r="66" spans="1:34" x14ac:dyDescent="0.25">
      <c r="A66" s="232" t="s">
        <v>38</v>
      </c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20">
        <f t="shared" si="26"/>
        <v>0</v>
      </c>
      <c r="AH66" s="21">
        <f t="shared" si="27"/>
        <v>0</v>
      </c>
    </row>
    <row r="67" spans="1:34" x14ac:dyDescent="0.25">
      <c r="A67" s="232" t="s">
        <v>8</v>
      </c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20">
        <f t="shared" si="26"/>
        <v>0</v>
      </c>
      <c r="AH67" s="21">
        <f t="shared" si="27"/>
        <v>0</v>
      </c>
    </row>
    <row r="68" spans="1:34" x14ac:dyDescent="0.25">
      <c r="A68" s="232" t="s">
        <v>9</v>
      </c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20">
        <f t="shared" si="26"/>
        <v>0</v>
      </c>
      <c r="AH68" s="21">
        <f t="shared" si="27"/>
        <v>0</v>
      </c>
    </row>
    <row r="69" spans="1:34" x14ac:dyDescent="0.25">
      <c r="A69" s="232" t="s">
        <v>20</v>
      </c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20">
        <f t="shared" si="26"/>
        <v>0</v>
      </c>
      <c r="AH69" s="21">
        <f t="shared" si="27"/>
        <v>0</v>
      </c>
    </row>
    <row r="70" spans="1:34" ht="15.75" thickBot="1" x14ac:dyDescent="0.3">
      <c r="A70" s="232" t="s">
        <v>39</v>
      </c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20">
        <f t="shared" si="26"/>
        <v>0</v>
      </c>
      <c r="AH70" s="21">
        <f t="shared" si="27"/>
        <v>0</v>
      </c>
    </row>
    <row r="71" spans="1:34" s="182" customFormat="1" ht="15.75" thickBot="1" x14ac:dyDescent="0.3">
      <c r="A71" s="181" t="s">
        <v>36</v>
      </c>
      <c r="B71" s="97">
        <f t="shared" ref="B71:AF71" si="28">SUM(B64:B70)</f>
        <v>0</v>
      </c>
      <c r="C71" s="98">
        <f t="shared" si="28"/>
        <v>0</v>
      </c>
      <c r="D71" s="98">
        <f t="shared" si="28"/>
        <v>0</v>
      </c>
      <c r="E71" s="98">
        <f t="shared" si="28"/>
        <v>0</v>
      </c>
      <c r="F71" s="98">
        <f t="shared" si="28"/>
        <v>0</v>
      </c>
      <c r="G71" s="98">
        <f t="shared" si="28"/>
        <v>0</v>
      </c>
      <c r="H71" s="98">
        <f t="shared" si="28"/>
        <v>0</v>
      </c>
      <c r="I71" s="98">
        <f t="shared" si="28"/>
        <v>0</v>
      </c>
      <c r="J71" s="98">
        <f t="shared" si="28"/>
        <v>0</v>
      </c>
      <c r="K71" s="98">
        <f t="shared" si="28"/>
        <v>0</v>
      </c>
      <c r="L71" s="98">
        <f t="shared" si="28"/>
        <v>0</v>
      </c>
      <c r="M71" s="98">
        <f t="shared" si="28"/>
        <v>0</v>
      </c>
      <c r="N71" s="98">
        <f t="shared" si="28"/>
        <v>0</v>
      </c>
      <c r="O71" s="98">
        <f t="shared" si="28"/>
        <v>0</v>
      </c>
      <c r="P71" s="98">
        <f t="shared" si="28"/>
        <v>0</v>
      </c>
      <c r="Q71" s="98">
        <f t="shared" si="28"/>
        <v>0</v>
      </c>
      <c r="R71" s="98">
        <f t="shared" si="28"/>
        <v>0</v>
      </c>
      <c r="S71" s="98">
        <f t="shared" si="28"/>
        <v>0</v>
      </c>
      <c r="T71" s="98">
        <f t="shared" si="28"/>
        <v>0</v>
      </c>
      <c r="U71" s="98">
        <f t="shared" si="28"/>
        <v>0</v>
      </c>
      <c r="V71" s="98">
        <f t="shared" si="28"/>
        <v>0</v>
      </c>
      <c r="W71" s="98">
        <f t="shared" si="28"/>
        <v>0</v>
      </c>
      <c r="X71" s="98">
        <f t="shared" si="28"/>
        <v>0</v>
      </c>
      <c r="Y71" s="98">
        <f t="shared" si="28"/>
        <v>0</v>
      </c>
      <c r="Z71" s="98">
        <f t="shared" si="28"/>
        <v>0</v>
      </c>
      <c r="AA71" s="98">
        <f t="shared" si="28"/>
        <v>0</v>
      </c>
      <c r="AB71" s="98">
        <f t="shared" si="28"/>
        <v>0</v>
      </c>
      <c r="AC71" s="98">
        <f t="shared" si="28"/>
        <v>0</v>
      </c>
      <c r="AD71" s="98">
        <f t="shared" si="28"/>
        <v>0</v>
      </c>
      <c r="AE71" s="98">
        <f t="shared" si="28"/>
        <v>0</v>
      </c>
      <c r="AF71" s="98">
        <f t="shared" si="28"/>
        <v>0</v>
      </c>
      <c r="AG71" s="98">
        <f>SUM(AG64:AG70)</f>
        <v>0</v>
      </c>
      <c r="AH71" s="190">
        <f>SUM(AH64:AH70)</f>
        <v>0</v>
      </c>
    </row>
    <row r="72" spans="1:34" ht="15.75" thickBot="1" x14ac:dyDescent="0.3">
      <c r="A72" s="11"/>
      <c r="B72" s="8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9"/>
      <c r="AH72" s="10"/>
    </row>
    <row r="73" spans="1:34" x14ac:dyDescent="0.25">
      <c r="A73" s="240" t="s">
        <v>163</v>
      </c>
      <c r="B73" s="18"/>
      <c r="C73" s="241" t="s">
        <v>58</v>
      </c>
      <c r="D73" s="241" t="s">
        <v>59</v>
      </c>
      <c r="E73" s="241" t="s">
        <v>60</v>
      </c>
      <c r="F73" s="241" t="s">
        <v>61</v>
      </c>
      <c r="G73" s="241" t="s">
        <v>62</v>
      </c>
      <c r="H73" s="241" t="s">
        <v>63</v>
      </c>
      <c r="I73" s="241" t="s">
        <v>64</v>
      </c>
      <c r="J73" s="241" t="s">
        <v>65</v>
      </c>
      <c r="K73" s="241" t="s">
        <v>66</v>
      </c>
      <c r="L73" s="241" t="s">
        <v>67</v>
      </c>
      <c r="M73" s="241" t="s">
        <v>68</v>
      </c>
      <c r="N73" s="241" t="s">
        <v>69</v>
      </c>
      <c r="O73" s="241" t="s">
        <v>70</v>
      </c>
      <c r="P73" s="241" t="s">
        <v>71</v>
      </c>
      <c r="Q73" s="241" t="s">
        <v>72</v>
      </c>
      <c r="R73" s="26" t="s">
        <v>73</v>
      </c>
      <c r="S73" s="26" t="s">
        <v>74</v>
      </c>
      <c r="T73" s="26" t="s">
        <v>75</v>
      </c>
      <c r="U73" s="26" t="s">
        <v>76</v>
      </c>
      <c r="V73" s="26" t="s">
        <v>77</v>
      </c>
      <c r="W73" s="26" t="s">
        <v>78</v>
      </c>
      <c r="X73" s="26" t="s">
        <v>79</v>
      </c>
      <c r="Y73" s="26" t="s">
        <v>80</v>
      </c>
      <c r="Z73" s="26" t="s">
        <v>81</v>
      </c>
      <c r="AA73" s="26" t="s">
        <v>82</v>
      </c>
      <c r="AB73" s="26" t="s">
        <v>83</v>
      </c>
      <c r="AC73" s="26" t="s">
        <v>84</v>
      </c>
      <c r="AD73" s="26" t="s">
        <v>85</v>
      </c>
      <c r="AE73" s="26" t="s">
        <v>86</v>
      </c>
      <c r="AF73" s="26" t="s">
        <v>87</v>
      </c>
      <c r="AG73" s="23" t="s">
        <v>34</v>
      </c>
      <c r="AH73" s="24" t="s">
        <v>35</v>
      </c>
    </row>
    <row r="74" spans="1:34" x14ac:dyDescent="0.25">
      <c r="A74" s="29" t="s">
        <v>5</v>
      </c>
      <c r="B74" s="17">
        <v>1000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20">
        <f t="shared" ref="AG74:AG80" si="29">SUM(C74:AF74)</f>
        <v>0</v>
      </c>
      <c r="AH74" s="21">
        <f t="shared" ref="AH74:AH80" si="30">B74-AG74</f>
        <v>1000</v>
      </c>
    </row>
    <row r="75" spans="1:34" x14ac:dyDescent="0.25">
      <c r="A75" s="29" t="s">
        <v>7</v>
      </c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0">
        <f t="shared" si="29"/>
        <v>0</v>
      </c>
      <c r="AH75" s="21">
        <f t="shared" si="30"/>
        <v>0</v>
      </c>
    </row>
    <row r="76" spans="1:34" x14ac:dyDescent="0.25">
      <c r="A76" s="232" t="s">
        <v>38</v>
      </c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20">
        <f t="shared" si="29"/>
        <v>0</v>
      </c>
      <c r="AH76" s="21">
        <f t="shared" si="30"/>
        <v>0</v>
      </c>
    </row>
    <row r="77" spans="1:34" x14ac:dyDescent="0.25">
      <c r="A77" s="232" t="s">
        <v>8</v>
      </c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20">
        <f t="shared" si="29"/>
        <v>0</v>
      </c>
      <c r="AH77" s="21">
        <f t="shared" si="30"/>
        <v>0</v>
      </c>
    </row>
    <row r="78" spans="1:34" x14ac:dyDescent="0.25">
      <c r="A78" s="232" t="s">
        <v>9</v>
      </c>
      <c r="B78" s="17">
        <v>8912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20">
        <f t="shared" si="29"/>
        <v>0</v>
      </c>
      <c r="AH78" s="21">
        <f t="shared" si="30"/>
        <v>8912</v>
      </c>
    </row>
    <row r="79" spans="1:34" x14ac:dyDescent="0.25">
      <c r="A79" s="232" t="s">
        <v>20</v>
      </c>
      <c r="B79" s="17">
        <v>1000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20">
        <f t="shared" si="29"/>
        <v>0</v>
      </c>
      <c r="AH79" s="21">
        <f t="shared" si="30"/>
        <v>1000</v>
      </c>
    </row>
    <row r="80" spans="1:34" ht="15.75" thickBot="1" x14ac:dyDescent="0.3">
      <c r="A80" s="232" t="s">
        <v>39</v>
      </c>
      <c r="B80" s="17">
        <v>86.75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20">
        <f t="shared" si="29"/>
        <v>0</v>
      </c>
      <c r="AH80" s="21">
        <f t="shared" si="30"/>
        <v>86.75</v>
      </c>
    </row>
    <row r="81" spans="1:34" s="182" customFormat="1" ht="15.75" thickBot="1" x14ac:dyDescent="0.3">
      <c r="A81" s="181" t="s">
        <v>36</v>
      </c>
      <c r="B81" s="97">
        <f t="shared" ref="B81:AF81" si="31">SUM(B74:B80)</f>
        <v>10998.75</v>
      </c>
      <c r="C81" s="98">
        <f t="shared" si="31"/>
        <v>0</v>
      </c>
      <c r="D81" s="98">
        <f t="shared" si="31"/>
        <v>0</v>
      </c>
      <c r="E81" s="98">
        <f t="shared" si="31"/>
        <v>0</v>
      </c>
      <c r="F81" s="98">
        <f t="shared" si="31"/>
        <v>0</v>
      </c>
      <c r="G81" s="98">
        <f t="shared" si="31"/>
        <v>0</v>
      </c>
      <c r="H81" s="98">
        <f t="shared" si="31"/>
        <v>0</v>
      </c>
      <c r="I81" s="98">
        <f t="shared" si="31"/>
        <v>0</v>
      </c>
      <c r="J81" s="98">
        <f t="shared" si="31"/>
        <v>0</v>
      </c>
      <c r="K81" s="98">
        <f t="shared" si="31"/>
        <v>0</v>
      </c>
      <c r="L81" s="98">
        <f t="shared" si="31"/>
        <v>0</v>
      </c>
      <c r="M81" s="98">
        <f t="shared" si="31"/>
        <v>0</v>
      </c>
      <c r="N81" s="98">
        <f t="shared" si="31"/>
        <v>0</v>
      </c>
      <c r="O81" s="98">
        <f t="shared" si="31"/>
        <v>0</v>
      </c>
      <c r="P81" s="98">
        <f t="shared" si="31"/>
        <v>0</v>
      </c>
      <c r="Q81" s="98">
        <f t="shared" si="31"/>
        <v>0</v>
      </c>
      <c r="R81" s="98">
        <f t="shared" si="31"/>
        <v>0</v>
      </c>
      <c r="S81" s="98">
        <f t="shared" si="31"/>
        <v>0</v>
      </c>
      <c r="T81" s="98">
        <f t="shared" si="31"/>
        <v>0</v>
      </c>
      <c r="U81" s="98">
        <f t="shared" si="31"/>
        <v>0</v>
      </c>
      <c r="V81" s="98">
        <f t="shared" si="31"/>
        <v>0</v>
      </c>
      <c r="W81" s="98">
        <f t="shared" si="31"/>
        <v>0</v>
      </c>
      <c r="X81" s="98">
        <f t="shared" si="31"/>
        <v>0</v>
      </c>
      <c r="Y81" s="98">
        <f t="shared" si="31"/>
        <v>0</v>
      </c>
      <c r="Z81" s="98">
        <f t="shared" si="31"/>
        <v>0</v>
      </c>
      <c r="AA81" s="98">
        <f t="shared" si="31"/>
        <v>0</v>
      </c>
      <c r="AB81" s="98">
        <f t="shared" si="31"/>
        <v>0</v>
      </c>
      <c r="AC81" s="98">
        <f t="shared" si="31"/>
        <v>0</v>
      </c>
      <c r="AD81" s="98">
        <f t="shared" si="31"/>
        <v>0</v>
      </c>
      <c r="AE81" s="98">
        <f t="shared" si="31"/>
        <v>0</v>
      </c>
      <c r="AF81" s="98">
        <f t="shared" si="31"/>
        <v>0</v>
      </c>
      <c r="AG81" s="98">
        <f>SUM(AG74:AG80)</f>
        <v>0</v>
      </c>
      <c r="AH81" s="190">
        <f>SUM(AH74:AH80)</f>
        <v>10998.75</v>
      </c>
    </row>
    <row r="82" spans="1:34" ht="15.75" thickBot="1" x14ac:dyDescent="0.3">
      <c r="A82" s="11"/>
      <c r="B82" s="8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9"/>
      <c r="AH82" s="10"/>
    </row>
    <row r="83" spans="1:34" x14ac:dyDescent="0.25">
      <c r="A83" s="240" t="s">
        <v>164</v>
      </c>
      <c r="B83" s="18"/>
      <c r="C83" s="241" t="s">
        <v>58</v>
      </c>
      <c r="D83" s="241" t="s">
        <v>59</v>
      </c>
      <c r="E83" s="241" t="s">
        <v>60</v>
      </c>
      <c r="F83" s="241" t="s">
        <v>61</v>
      </c>
      <c r="G83" s="241" t="s">
        <v>62</v>
      </c>
      <c r="H83" s="241" t="s">
        <v>63</v>
      </c>
      <c r="I83" s="241" t="s">
        <v>64</v>
      </c>
      <c r="J83" s="241" t="s">
        <v>65</v>
      </c>
      <c r="K83" s="241" t="s">
        <v>66</v>
      </c>
      <c r="L83" s="241" t="s">
        <v>67</v>
      </c>
      <c r="M83" s="241" t="s">
        <v>68</v>
      </c>
      <c r="N83" s="241" t="s">
        <v>69</v>
      </c>
      <c r="O83" s="241" t="s">
        <v>70</v>
      </c>
      <c r="P83" s="241" t="s">
        <v>71</v>
      </c>
      <c r="Q83" s="241" t="s">
        <v>72</v>
      </c>
      <c r="R83" s="26" t="s">
        <v>73</v>
      </c>
      <c r="S83" s="26" t="s">
        <v>74</v>
      </c>
      <c r="T83" s="26" t="s">
        <v>75</v>
      </c>
      <c r="U83" s="26" t="s">
        <v>76</v>
      </c>
      <c r="V83" s="26" t="s">
        <v>77</v>
      </c>
      <c r="W83" s="26" t="s">
        <v>78</v>
      </c>
      <c r="X83" s="26" t="s">
        <v>79</v>
      </c>
      <c r="Y83" s="26" t="s">
        <v>80</v>
      </c>
      <c r="Z83" s="26" t="s">
        <v>81</v>
      </c>
      <c r="AA83" s="26" t="s">
        <v>82</v>
      </c>
      <c r="AB83" s="26" t="s">
        <v>83</v>
      </c>
      <c r="AC83" s="26" t="s">
        <v>84</v>
      </c>
      <c r="AD83" s="26" t="s">
        <v>85</v>
      </c>
      <c r="AE83" s="26" t="s">
        <v>86</v>
      </c>
      <c r="AF83" s="26" t="s">
        <v>87</v>
      </c>
      <c r="AG83" s="23" t="s">
        <v>34</v>
      </c>
      <c r="AH83" s="24" t="s">
        <v>35</v>
      </c>
    </row>
    <row r="84" spans="1:34" x14ac:dyDescent="0.25">
      <c r="A84" s="29" t="s">
        <v>5</v>
      </c>
      <c r="B84" s="17">
        <v>8000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20">
        <f t="shared" ref="AG84:AG90" si="32">SUM(C84:AF84)</f>
        <v>0</v>
      </c>
      <c r="AH84" s="21">
        <f t="shared" ref="AH84:AH90" si="33">B84-AG84</f>
        <v>8000</v>
      </c>
    </row>
    <row r="85" spans="1:34" x14ac:dyDescent="0.25">
      <c r="A85" s="29" t="s">
        <v>7</v>
      </c>
      <c r="B85" s="17">
        <v>389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0">
        <f t="shared" si="32"/>
        <v>0</v>
      </c>
      <c r="AH85" s="21">
        <f t="shared" si="33"/>
        <v>389</v>
      </c>
    </row>
    <row r="86" spans="1:34" x14ac:dyDescent="0.25">
      <c r="A86" s="232" t="s">
        <v>38</v>
      </c>
      <c r="B86" s="17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0">
        <f t="shared" si="32"/>
        <v>0</v>
      </c>
      <c r="AH86" s="21">
        <f t="shared" si="33"/>
        <v>0</v>
      </c>
    </row>
    <row r="87" spans="1:34" x14ac:dyDescent="0.25">
      <c r="A87" s="232" t="s">
        <v>8</v>
      </c>
      <c r="B87" s="17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0">
        <f t="shared" si="32"/>
        <v>0</v>
      </c>
      <c r="AH87" s="21">
        <f t="shared" si="33"/>
        <v>0</v>
      </c>
    </row>
    <row r="88" spans="1:34" x14ac:dyDescent="0.25">
      <c r="A88" s="232" t="s">
        <v>9</v>
      </c>
      <c r="B88" s="17">
        <v>6117.3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0">
        <f t="shared" si="32"/>
        <v>0</v>
      </c>
      <c r="AH88" s="21">
        <f t="shared" si="33"/>
        <v>6117.3</v>
      </c>
    </row>
    <row r="89" spans="1:34" x14ac:dyDescent="0.25">
      <c r="A89" s="232" t="s">
        <v>20</v>
      </c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0">
        <f t="shared" si="32"/>
        <v>0</v>
      </c>
      <c r="AH89" s="21">
        <f t="shared" si="33"/>
        <v>0</v>
      </c>
    </row>
    <row r="90" spans="1:34" ht="15.75" thickBot="1" x14ac:dyDescent="0.3">
      <c r="A90" s="232" t="s">
        <v>39</v>
      </c>
      <c r="B90" s="17">
        <v>694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0">
        <f t="shared" si="32"/>
        <v>0</v>
      </c>
      <c r="AH90" s="21">
        <f t="shared" si="33"/>
        <v>694</v>
      </c>
    </row>
    <row r="91" spans="1:34" s="182" customFormat="1" ht="15.75" thickBot="1" x14ac:dyDescent="0.3">
      <c r="A91" s="181" t="s">
        <v>36</v>
      </c>
      <c r="B91" s="97">
        <f t="shared" ref="B91:AF91" si="34">SUM(B84:B90)</f>
        <v>15200.3</v>
      </c>
      <c r="C91" s="98">
        <f t="shared" si="34"/>
        <v>0</v>
      </c>
      <c r="D91" s="98">
        <f t="shared" si="34"/>
        <v>0</v>
      </c>
      <c r="E91" s="98">
        <f t="shared" si="34"/>
        <v>0</v>
      </c>
      <c r="F91" s="98">
        <f t="shared" si="34"/>
        <v>0</v>
      </c>
      <c r="G91" s="98">
        <f t="shared" si="34"/>
        <v>0</v>
      </c>
      <c r="H91" s="98">
        <f t="shared" si="34"/>
        <v>0</v>
      </c>
      <c r="I91" s="98">
        <f t="shared" si="34"/>
        <v>0</v>
      </c>
      <c r="J91" s="98">
        <f t="shared" si="34"/>
        <v>0</v>
      </c>
      <c r="K91" s="98">
        <f t="shared" si="34"/>
        <v>0</v>
      </c>
      <c r="L91" s="98">
        <f t="shared" si="34"/>
        <v>0</v>
      </c>
      <c r="M91" s="98">
        <f t="shared" si="34"/>
        <v>0</v>
      </c>
      <c r="N91" s="98">
        <f t="shared" si="34"/>
        <v>0</v>
      </c>
      <c r="O91" s="98">
        <f t="shared" si="34"/>
        <v>0</v>
      </c>
      <c r="P91" s="98">
        <f t="shared" si="34"/>
        <v>0</v>
      </c>
      <c r="Q91" s="98">
        <f t="shared" si="34"/>
        <v>0</v>
      </c>
      <c r="R91" s="98">
        <f t="shared" si="34"/>
        <v>0</v>
      </c>
      <c r="S91" s="98">
        <f t="shared" si="34"/>
        <v>0</v>
      </c>
      <c r="T91" s="98">
        <f t="shared" si="34"/>
        <v>0</v>
      </c>
      <c r="U91" s="98">
        <f t="shared" si="34"/>
        <v>0</v>
      </c>
      <c r="V91" s="98">
        <f t="shared" si="34"/>
        <v>0</v>
      </c>
      <c r="W91" s="98">
        <f t="shared" si="34"/>
        <v>0</v>
      </c>
      <c r="X91" s="98">
        <f t="shared" si="34"/>
        <v>0</v>
      </c>
      <c r="Y91" s="98">
        <f t="shared" si="34"/>
        <v>0</v>
      </c>
      <c r="Z91" s="98">
        <f t="shared" si="34"/>
        <v>0</v>
      </c>
      <c r="AA91" s="98">
        <f t="shared" si="34"/>
        <v>0</v>
      </c>
      <c r="AB91" s="98">
        <f t="shared" si="34"/>
        <v>0</v>
      </c>
      <c r="AC91" s="98">
        <f t="shared" si="34"/>
        <v>0</v>
      </c>
      <c r="AD91" s="98">
        <f t="shared" si="34"/>
        <v>0</v>
      </c>
      <c r="AE91" s="98">
        <f t="shared" si="34"/>
        <v>0</v>
      </c>
      <c r="AF91" s="98">
        <f t="shared" si="34"/>
        <v>0</v>
      </c>
      <c r="AG91" s="98">
        <f>SUM(AG84:AG90)</f>
        <v>0</v>
      </c>
      <c r="AH91" s="190">
        <f>SUM(AH84:AH90)</f>
        <v>15200.3</v>
      </c>
    </row>
    <row r="92" spans="1:34" ht="15.75" thickBot="1" x14ac:dyDescent="0.3">
      <c r="A92" s="11"/>
      <c r="B92" s="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9"/>
      <c r="AH92" s="10"/>
    </row>
    <row r="93" spans="1:34" x14ac:dyDescent="0.25">
      <c r="A93" s="240" t="s">
        <v>165</v>
      </c>
      <c r="B93" s="18"/>
      <c r="C93" s="241" t="s">
        <v>58</v>
      </c>
      <c r="D93" s="241" t="s">
        <v>59</v>
      </c>
      <c r="E93" s="241" t="s">
        <v>60</v>
      </c>
      <c r="F93" s="241" t="s">
        <v>61</v>
      </c>
      <c r="G93" s="241" t="s">
        <v>62</v>
      </c>
      <c r="H93" s="241" t="s">
        <v>63</v>
      </c>
      <c r="I93" s="241" t="s">
        <v>64</v>
      </c>
      <c r="J93" s="241" t="s">
        <v>65</v>
      </c>
      <c r="K93" s="241" t="s">
        <v>66</v>
      </c>
      <c r="L93" s="241" t="s">
        <v>67</v>
      </c>
      <c r="M93" s="241" t="s">
        <v>68</v>
      </c>
      <c r="N93" s="241" t="s">
        <v>69</v>
      </c>
      <c r="O93" s="241" t="s">
        <v>70</v>
      </c>
      <c r="P93" s="241" t="s">
        <v>71</v>
      </c>
      <c r="Q93" s="241" t="s">
        <v>72</v>
      </c>
      <c r="R93" s="26" t="s">
        <v>73</v>
      </c>
      <c r="S93" s="26" t="s">
        <v>74</v>
      </c>
      <c r="T93" s="26" t="s">
        <v>75</v>
      </c>
      <c r="U93" s="26" t="s">
        <v>76</v>
      </c>
      <c r="V93" s="26" t="s">
        <v>77</v>
      </c>
      <c r="W93" s="26" t="s">
        <v>78</v>
      </c>
      <c r="X93" s="26" t="s">
        <v>79</v>
      </c>
      <c r="Y93" s="26" t="s">
        <v>80</v>
      </c>
      <c r="Z93" s="26" t="s">
        <v>81</v>
      </c>
      <c r="AA93" s="26" t="s">
        <v>82</v>
      </c>
      <c r="AB93" s="26" t="s">
        <v>83</v>
      </c>
      <c r="AC93" s="26" t="s">
        <v>84</v>
      </c>
      <c r="AD93" s="26" t="s">
        <v>85</v>
      </c>
      <c r="AE93" s="26" t="s">
        <v>86</v>
      </c>
      <c r="AF93" s="26" t="s">
        <v>87</v>
      </c>
      <c r="AG93" s="23" t="s">
        <v>34</v>
      </c>
      <c r="AH93" s="24" t="s">
        <v>35</v>
      </c>
    </row>
    <row r="94" spans="1:34" x14ac:dyDescent="0.25">
      <c r="A94" s="29" t="s">
        <v>5</v>
      </c>
      <c r="B94" s="17">
        <v>3000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20">
        <f t="shared" ref="AG94:AG100" si="35">SUM(C94:AF94)</f>
        <v>0</v>
      </c>
      <c r="AH94" s="21">
        <f t="shared" ref="AH94:AH100" si="36">B94-AG94</f>
        <v>3000</v>
      </c>
    </row>
    <row r="95" spans="1:34" x14ac:dyDescent="0.25">
      <c r="A95" s="29" t="s">
        <v>7</v>
      </c>
      <c r="B95" s="17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20">
        <f t="shared" si="35"/>
        <v>0</v>
      </c>
      <c r="AH95" s="21">
        <f t="shared" si="36"/>
        <v>0</v>
      </c>
    </row>
    <row r="96" spans="1:34" x14ac:dyDescent="0.25">
      <c r="A96" s="232" t="s">
        <v>38</v>
      </c>
      <c r="B96" s="17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20">
        <f t="shared" si="35"/>
        <v>0</v>
      </c>
      <c r="AH96" s="21">
        <f t="shared" si="36"/>
        <v>0</v>
      </c>
    </row>
    <row r="97" spans="1:34" x14ac:dyDescent="0.25">
      <c r="A97" s="232" t="s">
        <v>8</v>
      </c>
      <c r="B97" s="17">
        <v>2500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20">
        <f t="shared" si="35"/>
        <v>0</v>
      </c>
      <c r="AH97" s="21">
        <f t="shared" si="36"/>
        <v>2500</v>
      </c>
    </row>
    <row r="98" spans="1:34" x14ac:dyDescent="0.25">
      <c r="A98" s="232" t="s">
        <v>9</v>
      </c>
      <c r="B98" s="17">
        <v>205575.45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20">
        <f t="shared" si="35"/>
        <v>0</v>
      </c>
      <c r="AH98" s="21">
        <f t="shared" si="36"/>
        <v>205575.45</v>
      </c>
    </row>
    <row r="99" spans="1:34" x14ac:dyDescent="0.25">
      <c r="A99" s="232" t="s">
        <v>20</v>
      </c>
      <c r="B99" s="17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20">
        <f t="shared" si="35"/>
        <v>0</v>
      </c>
      <c r="AH99" s="21">
        <f t="shared" si="36"/>
        <v>0</v>
      </c>
    </row>
    <row r="100" spans="1:34" ht="15.75" thickBot="1" x14ac:dyDescent="0.3">
      <c r="A100" s="232" t="s">
        <v>39</v>
      </c>
      <c r="B100" s="17">
        <v>260.25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0">
        <f t="shared" si="35"/>
        <v>0</v>
      </c>
      <c r="AH100" s="21">
        <f t="shared" si="36"/>
        <v>260.25</v>
      </c>
    </row>
    <row r="101" spans="1:34" s="182" customFormat="1" ht="15.75" thickBot="1" x14ac:dyDescent="0.3">
      <c r="A101" s="181" t="s">
        <v>36</v>
      </c>
      <c r="B101" s="97">
        <f t="shared" ref="B101:AF101" si="37">SUM(B94:B100)</f>
        <v>211335.7</v>
      </c>
      <c r="C101" s="98">
        <f t="shared" si="37"/>
        <v>0</v>
      </c>
      <c r="D101" s="98">
        <f t="shared" si="37"/>
        <v>0</v>
      </c>
      <c r="E101" s="98">
        <f t="shared" si="37"/>
        <v>0</v>
      </c>
      <c r="F101" s="98">
        <f t="shared" si="37"/>
        <v>0</v>
      </c>
      <c r="G101" s="98">
        <f t="shared" si="37"/>
        <v>0</v>
      </c>
      <c r="H101" s="98">
        <f t="shared" si="37"/>
        <v>0</v>
      </c>
      <c r="I101" s="98">
        <f t="shared" si="37"/>
        <v>0</v>
      </c>
      <c r="J101" s="98">
        <f t="shared" si="37"/>
        <v>0</v>
      </c>
      <c r="K101" s="98">
        <f t="shared" si="37"/>
        <v>0</v>
      </c>
      <c r="L101" s="98">
        <f t="shared" si="37"/>
        <v>0</v>
      </c>
      <c r="M101" s="98">
        <f t="shared" si="37"/>
        <v>0</v>
      </c>
      <c r="N101" s="98">
        <f t="shared" si="37"/>
        <v>0</v>
      </c>
      <c r="O101" s="98">
        <f t="shared" si="37"/>
        <v>0</v>
      </c>
      <c r="P101" s="98">
        <f t="shared" si="37"/>
        <v>0</v>
      </c>
      <c r="Q101" s="98">
        <f t="shared" si="37"/>
        <v>0</v>
      </c>
      <c r="R101" s="98">
        <f t="shared" si="37"/>
        <v>0</v>
      </c>
      <c r="S101" s="98">
        <f t="shared" si="37"/>
        <v>0</v>
      </c>
      <c r="T101" s="98">
        <f t="shared" si="37"/>
        <v>0</v>
      </c>
      <c r="U101" s="98">
        <f t="shared" si="37"/>
        <v>0</v>
      </c>
      <c r="V101" s="98">
        <f t="shared" si="37"/>
        <v>0</v>
      </c>
      <c r="W101" s="98">
        <f t="shared" si="37"/>
        <v>0</v>
      </c>
      <c r="X101" s="98">
        <f t="shared" si="37"/>
        <v>0</v>
      </c>
      <c r="Y101" s="98">
        <f t="shared" si="37"/>
        <v>0</v>
      </c>
      <c r="Z101" s="98">
        <f t="shared" si="37"/>
        <v>0</v>
      </c>
      <c r="AA101" s="98">
        <f t="shared" si="37"/>
        <v>0</v>
      </c>
      <c r="AB101" s="98">
        <f t="shared" si="37"/>
        <v>0</v>
      </c>
      <c r="AC101" s="98">
        <f t="shared" si="37"/>
        <v>0</v>
      </c>
      <c r="AD101" s="98">
        <f t="shared" si="37"/>
        <v>0</v>
      </c>
      <c r="AE101" s="98">
        <f t="shared" si="37"/>
        <v>0</v>
      </c>
      <c r="AF101" s="98">
        <f t="shared" si="37"/>
        <v>0</v>
      </c>
      <c r="AG101" s="98">
        <f>SUM(AG94:AG100)</f>
        <v>0</v>
      </c>
      <c r="AH101" s="190">
        <f>SUM(AH94:AH100)</f>
        <v>211335.7</v>
      </c>
    </row>
    <row r="102" spans="1:34" ht="15.75" thickBot="1" x14ac:dyDescent="0.3">
      <c r="A102" s="11"/>
      <c r="B102" s="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9"/>
      <c r="AH102" s="10"/>
    </row>
    <row r="103" spans="1:34" x14ac:dyDescent="0.25">
      <c r="A103" s="240" t="s">
        <v>166</v>
      </c>
      <c r="B103" s="18"/>
      <c r="C103" s="241" t="s">
        <v>58</v>
      </c>
      <c r="D103" s="241" t="s">
        <v>59</v>
      </c>
      <c r="E103" s="241" t="s">
        <v>60</v>
      </c>
      <c r="F103" s="241" t="s">
        <v>61</v>
      </c>
      <c r="G103" s="241" t="s">
        <v>62</v>
      </c>
      <c r="H103" s="241" t="s">
        <v>63</v>
      </c>
      <c r="I103" s="241" t="s">
        <v>64</v>
      </c>
      <c r="J103" s="241" t="s">
        <v>65</v>
      </c>
      <c r="K103" s="241" t="s">
        <v>66</v>
      </c>
      <c r="L103" s="241" t="s">
        <v>67</v>
      </c>
      <c r="M103" s="241" t="s">
        <v>68</v>
      </c>
      <c r="N103" s="241" t="s">
        <v>69</v>
      </c>
      <c r="O103" s="241" t="s">
        <v>70</v>
      </c>
      <c r="P103" s="241" t="s">
        <v>71</v>
      </c>
      <c r="Q103" s="241" t="s">
        <v>72</v>
      </c>
      <c r="R103" s="26" t="s">
        <v>73</v>
      </c>
      <c r="S103" s="26" t="s">
        <v>74</v>
      </c>
      <c r="T103" s="26" t="s">
        <v>75</v>
      </c>
      <c r="U103" s="26" t="s">
        <v>76</v>
      </c>
      <c r="V103" s="26" t="s">
        <v>77</v>
      </c>
      <c r="W103" s="26" t="s">
        <v>78</v>
      </c>
      <c r="X103" s="26" t="s">
        <v>79</v>
      </c>
      <c r="Y103" s="26" t="s">
        <v>80</v>
      </c>
      <c r="Z103" s="26" t="s">
        <v>81</v>
      </c>
      <c r="AA103" s="26" t="s">
        <v>82</v>
      </c>
      <c r="AB103" s="26" t="s">
        <v>83</v>
      </c>
      <c r="AC103" s="26" t="s">
        <v>84</v>
      </c>
      <c r="AD103" s="26" t="s">
        <v>85</v>
      </c>
      <c r="AE103" s="26" t="s">
        <v>86</v>
      </c>
      <c r="AF103" s="26" t="s">
        <v>87</v>
      </c>
      <c r="AG103" s="23" t="s">
        <v>34</v>
      </c>
      <c r="AH103" s="24" t="s">
        <v>35</v>
      </c>
    </row>
    <row r="104" spans="1:34" x14ac:dyDescent="0.25">
      <c r="A104" s="29" t="s">
        <v>5</v>
      </c>
      <c r="B104" s="17">
        <v>3000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0">
        <f t="shared" ref="AG104:AG110" si="38">SUM(C104:AF104)</f>
        <v>0</v>
      </c>
      <c r="AH104" s="21">
        <f t="shared" ref="AH104:AH110" si="39">B104-AG104</f>
        <v>3000</v>
      </c>
    </row>
    <row r="105" spans="1:34" x14ac:dyDescent="0.25">
      <c r="A105" s="29" t="s">
        <v>7</v>
      </c>
      <c r="B105" s="17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20">
        <f t="shared" si="38"/>
        <v>0</v>
      </c>
      <c r="AH105" s="21">
        <f t="shared" si="39"/>
        <v>0</v>
      </c>
    </row>
    <row r="106" spans="1:34" x14ac:dyDescent="0.25">
      <c r="A106" s="232" t="s">
        <v>38</v>
      </c>
      <c r="B106" s="17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20">
        <f t="shared" si="38"/>
        <v>0</v>
      </c>
      <c r="AH106" s="21">
        <f t="shared" si="39"/>
        <v>0</v>
      </c>
    </row>
    <row r="107" spans="1:34" x14ac:dyDescent="0.25">
      <c r="A107" s="232" t="s">
        <v>8</v>
      </c>
      <c r="B107" s="17">
        <v>32000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20">
        <f t="shared" si="38"/>
        <v>0</v>
      </c>
      <c r="AH107" s="21">
        <f t="shared" si="39"/>
        <v>32000</v>
      </c>
    </row>
    <row r="108" spans="1:34" x14ac:dyDescent="0.25">
      <c r="A108" s="232" t="s">
        <v>9</v>
      </c>
      <c r="B108" s="17">
        <v>277214.43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20">
        <f t="shared" si="38"/>
        <v>0</v>
      </c>
      <c r="AH108" s="21">
        <f t="shared" si="39"/>
        <v>277214.43</v>
      </c>
    </row>
    <row r="109" spans="1:34" x14ac:dyDescent="0.25">
      <c r="A109" s="232" t="s">
        <v>20</v>
      </c>
      <c r="B109" s="1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20">
        <f t="shared" si="38"/>
        <v>0</v>
      </c>
      <c r="AH109" s="21">
        <f t="shared" si="39"/>
        <v>0</v>
      </c>
    </row>
    <row r="110" spans="1:34" ht="15.75" thickBot="1" x14ac:dyDescent="0.3">
      <c r="A110" s="232" t="s">
        <v>39</v>
      </c>
      <c r="B110" s="17">
        <v>260.25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20">
        <f t="shared" si="38"/>
        <v>0</v>
      </c>
      <c r="AH110" s="21">
        <f t="shared" si="39"/>
        <v>260.25</v>
      </c>
    </row>
    <row r="111" spans="1:34" s="182" customFormat="1" ht="15.75" thickBot="1" x14ac:dyDescent="0.3">
      <c r="A111" s="181" t="s">
        <v>36</v>
      </c>
      <c r="B111" s="97">
        <f t="shared" ref="B111:AF111" si="40">SUM(B104:B110)</f>
        <v>312474.68</v>
      </c>
      <c r="C111" s="98">
        <f>SUM(C104:C110)</f>
        <v>0</v>
      </c>
      <c r="D111" s="98">
        <f t="shared" si="40"/>
        <v>0</v>
      </c>
      <c r="E111" s="98">
        <f t="shared" si="40"/>
        <v>0</v>
      </c>
      <c r="F111" s="98">
        <f t="shared" si="40"/>
        <v>0</v>
      </c>
      <c r="G111" s="98">
        <f t="shared" si="40"/>
        <v>0</v>
      </c>
      <c r="H111" s="98">
        <f t="shared" si="40"/>
        <v>0</v>
      </c>
      <c r="I111" s="98">
        <f t="shared" si="40"/>
        <v>0</v>
      </c>
      <c r="J111" s="98">
        <f t="shared" si="40"/>
        <v>0</v>
      </c>
      <c r="K111" s="98">
        <f t="shared" si="40"/>
        <v>0</v>
      </c>
      <c r="L111" s="98">
        <f t="shared" si="40"/>
        <v>0</v>
      </c>
      <c r="M111" s="98">
        <f t="shared" si="40"/>
        <v>0</v>
      </c>
      <c r="N111" s="98">
        <f t="shared" si="40"/>
        <v>0</v>
      </c>
      <c r="O111" s="98">
        <f t="shared" si="40"/>
        <v>0</v>
      </c>
      <c r="P111" s="98">
        <f t="shared" si="40"/>
        <v>0</v>
      </c>
      <c r="Q111" s="98">
        <f t="shared" si="40"/>
        <v>0</v>
      </c>
      <c r="R111" s="98">
        <f t="shared" si="40"/>
        <v>0</v>
      </c>
      <c r="S111" s="98">
        <f t="shared" si="40"/>
        <v>0</v>
      </c>
      <c r="T111" s="98">
        <f t="shared" si="40"/>
        <v>0</v>
      </c>
      <c r="U111" s="98">
        <f t="shared" si="40"/>
        <v>0</v>
      </c>
      <c r="V111" s="98">
        <f t="shared" si="40"/>
        <v>0</v>
      </c>
      <c r="W111" s="98">
        <f t="shared" si="40"/>
        <v>0</v>
      </c>
      <c r="X111" s="98">
        <f t="shared" si="40"/>
        <v>0</v>
      </c>
      <c r="Y111" s="98">
        <f t="shared" si="40"/>
        <v>0</v>
      </c>
      <c r="Z111" s="98">
        <f t="shared" si="40"/>
        <v>0</v>
      </c>
      <c r="AA111" s="98">
        <f t="shared" si="40"/>
        <v>0</v>
      </c>
      <c r="AB111" s="98">
        <f t="shared" si="40"/>
        <v>0</v>
      </c>
      <c r="AC111" s="98">
        <f t="shared" si="40"/>
        <v>0</v>
      </c>
      <c r="AD111" s="98">
        <f t="shared" si="40"/>
        <v>0</v>
      </c>
      <c r="AE111" s="98">
        <f t="shared" si="40"/>
        <v>0</v>
      </c>
      <c r="AF111" s="98">
        <f t="shared" si="40"/>
        <v>0</v>
      </c>
      <c r="AG111" s="98">
        <f>SUM(AG104:AG110)</f>
        <v>0</v>
      </c>
      <c r="AH111" s="190">
        <f>SUM(AH104:AH110)</f>
        <v>312474.68</v>
      </c>
    </row>
    <row r="112" spans="1:34" ht="15.75" thickBot="1" x14ac:dyDescent="0.3">
      <c r="A112" s="11"/>
      <c r="B112" s="8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9"/>
      <c r="AH112" s="10"/>
    </row>
    <row r="113" spans="1:34" x14ac:dyDescent="0.25">
      <c r="A113" s="240" t="s">
        <v>167</v>
      </c>
      <c r="B113" s="18"/>
      <c r="C113" s="241" t="s">
        <v>58</v>
      </c>
      <c r="D113" s="241" t="s">
        <v>59</v>
      </c>
      <c r="E113" s="241" t="s">
        <v>60</v>
      </c>
      <c r="F113" s="241" t="s">
        <v>61</v>
      </c>
      <c r="G113" s="241" t="s">
        <v>62</v>
      </c>
      <c r="H113" s="241" t="s">
        <v>63</v>
      </c>
      <c r="I113" s="241" t="s">
        <v>64</v>
      </c>
      <c r="J113" s="241" t="s">
        <v>65</v>
      </c>
      <c r="K113" s="241" t="s">
        <v>66</v>
      </c>
      <c r="L113" s="241" t="s">
        <v>67</v>
      </c>
      <c r="M113" s="241" t="s">
        <v>68</v>
      </c>
      <c r="N113" s="241" t="s">
        <v>69</v>
      </c>
      <c r="O113" s="241" t="s">
        <v>70</v>
      </c>
      <c r="P113" s="241" t="s">
        <v>71</v>
      </c>
      <c r="Q113" s="241" t="s">
        <v>72</v>
      </c>
      <c r="R113" s="26" t="s">
        <v>73</v>
      </c>
      <c r="S113" s="26" t="s">
        <v>74</v>
      </c>
      <c r="T113" s="26" t="s">
        <v>75</v>
      </c>
      <c r="U113" s="26" t="s">
        <v>76</v>
      </c>
      <c r="V113" s="26" t="s">
        <v>77</v>
      </c>
      <c r="W113" s="26" t="s">
        <v>78</v>
      </c>
      <c r="X113" s="26" t="s">
        <v>79</v>
      </c>
      <c r="Y113" s="26" t="s">
        <v>80</v>
      </c>
      <c r="Z113" s="26" t="s">
        <v>81</v>
      </c>
      <c r="AA113" s="26" t="s">
        <v>82</v>
      </c>
      <c r="AB113" s="26" t="s">
        <v>83</v>
      </c>
      <c r="AC113" s="26" t="s">
        <v>84</v>
      </c>
      <c r="AD113" s="26" t="s">
        <v>85</v>
      </c>
      <c r="AE113" s="26" t="s">
        <v>86</v>
      </c>
      <c r="AF113" s="26" t="s">
        <v>87</v>
      </c>
      <c r="AG113" s="23" t="s">
        <v>34</v>
      </c>
      <c r="AH113" s="24" t="s">
        <v>35</v>
      </c>
    </row>
    <row r="114" spans="1:34" x14ac:dyDescent="0.25">
      <c r="A114" s="29" t="s">
        <v>5</v>
      </c>
      <c r="B114" s="17">
        <v>10000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20">
        <f t="shared" ref="AG114:AG120" si="41">SUM(C114:AF114)</f>
        <v>0</v>
      </c>
      <c r="AH114" s="21">
        <f t="shared" ref="AH114:AH120" si="42">B114-AG114</f>
        <v>10000</v>
      </c>
    </row>
    <row r="115" spans="1:34" x14ac:dyDescent="0.25">
      <c r="A115" s="29" t="s">
        <v>7</v>
      </c>
      <c r="B115" s="1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20">
        <f t="shared" si="41"/>
        <v>0</v>
      </c>
      <c r="AH115" s="21">
        <f t="shared" si="42"/>
        <v>0</v>
      </c>
    </row>
    <row r="116" spans="1:34" x14ac:dyDescent="0.25">
      <c r="A116" s="232" t="s">
        <v>38</v>
      </c>
      <c r="B116" s="1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20">
        <f t="shared" si="41"/>
        <v>0</v>
      </c>
      <c r="AH116" s="21">
        <f t="shared" si="42"/>
        <v>0</v>
      </c>
    </row>
    <row r="117" spans="1:34" x14ac:dyDescent="0.25">
      <c r="A117" s="232" t="s">
        <v>8</v>
      </c>
      <c r="B117" s="1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20">
        <f t="shared" si="41"/>
        <v>0</v>
      </c>
      <c r="AH117" s="21">
        <f t="shared" si="42"/>
        <v>0</v>
      </c>
    </row>
    <row r="118" spans="1:34" x14ac:dyDescent="0.25">
      <c r="A118" s="232" t="s">
        <v>9</v>
      </c>
      <c r="B118" s="17">
        <v>5253.3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20">
        <f t="shared" si="41"/>
        <v>0</v>
      </c>
      <c r="AH118" s="21">
        <f t="shared" si="42"/>
        <v>5253.3</v>
      </c>
    </row>
    <row r="119" spans="1:34" x14ac:dyDescent="0.25">
      <c r="A119" s="232" t="s">
        <v>20</v>
      </c>
      <c r="B119" s="1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20">
        <f t="shared" si="41"/>
        <v>0</v>
      </c>
      <c r="AH119" s="21">
        <f t="shared" si="42"/>
        <v>0</v>
      </c>
    </row>
    <row r="120" spans="1:34" ht="15.75" thickBot="1" x14ac:dyDescent="0.3">
      <c r="A120" s="232" t="s">
        <v>39</v>
      </c>
      <c r="B120" s="17">
        <v>867.5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20">
        <f t="shared" si="41"/>
        <v>0</v>
      </c>
      <c r="AH120" s="21">
        <f t="shared" si="42"/>
        <v>867.5</v>
      </c>
    </row>
    <row r="121" spans="1:34" s="182" customFormat="1" ht="15.75" thickBot="1" x14ac:dyDescent="0.3">
      <c r="A121" s="181" t="s">
        <v>36</v>
      </c>
      <c r="B121" s="97">
        <f t="shared" ref="B121:AF121" si="43">SUM(B114:B120)</f>
        <v>16120.8</v>
      </c>
      <c r="C121" s="98">
        <f t="shared" si="43"/>
        <v>0</v>
      </c>
      <c r="D121" s="98">
        <f t="shared" si="43"/>
        <v>0</v>
      </c>
      <c r="E121" s="98">
        <f t="shared" si="43"/>
        <v>0</v>
      </c>
      <c r="F121" s="98">
        <f t="shared" si="43"/>
        <v>0</v>
      </c>
      <c r="G121" s="98">
        <f t="shared" si="43"/>
        <v>0</v>
      </c>
      <c r="H121" s="98">
        <f t="shared" si="43"/>
        <v>0</v>
      </c>
      <c r="I121" s="98">
        <f t="shared" si="43"/>
        <v>0</v>
      </c>
      <c r="J121" s="98">
        <f t="shared" si="43"/>
        <v>0</v>
      </c>
      <c r="K121" s="98">
        <f t="shared" si="43"/>
        <v>0</v>
      </c>
      <c r="L121" s="98">
        <f t="shared" si="43"/>
        <v>0</v>
      </c>
      <c r="M121" s="98">
        <f t="shared" si="43"/>
        <v>0</v>
      </c>
      <c r="N121" s="98">
        <f t="shared" si="43"/>
        <v>0</v>
      </c>
      <c r="O121" s="98">
        <f t="shared" si="43"/>
        <v>0</v>
      </c>
      <c r="P121" s="98">
        <f t="shared" si="43"/>
        <v>0</v>
      </c>
      <c r="Q121" s="98">
        <f t="shared" si="43"/>
        <v>0</v>
      </c>
      <c r="R121" s="98">
        <f t="shared" si="43"/>
        <v>0</v>
      </c>
      <c r="S121" s="98">
        <f t="shared" si="43"/>
        <v>0</v>
      </c>
      <c r="T121" s="98">
        <f t="shared" si="43"/>
        <v>0</v>
      </c>
      <c r="U121" s="98">
        <f t="shared" si="43"/>
        <v>0</v>
      </c>
      <c r="V121" s="98">
        <f t="shared" si="43"/>
        <v>0</v>
      </c>
      <c r="W121" s="98">
        <f t="shared" si="43"/>
        <v>0</v>
      </c>
      <c r="X121" s="98">
        <f t="shared" si="43"/>
        <v>0</v>
      </c>
      <c r="Y121" s="98">
        <f t="shared" si="43"/>
        <v>0</v>
      </c>
      <c r="Z121" s="98">
        <f t="shared" si="43"/>
        <v>0</v>
      </c>
      <c r="AA121" s="98">
        <f t="shared" si="43"/>
        <v>0</v>
      </c>
      <c r="AB121" s="98">
        <f t="shared" si="43"/>
        <v>0</v>
      </c>
      <c r="AC121" s="98">
        <f t="shared" si="43"/>
        <v>0</v>
      </c>
      <c r="AD121" s="98">
        <f t="shared" si="43"/>
        <v>0</v>
      </c>
      <c r="AE121" s="98">
        <f t="shared" si="43"/>
        <v>0</v>
      </c>
      <c r="AF121" s="98">
        <f t="shared" si="43"/>
        <v>0</v>
      </c>
      <c r="AG121" s="98">
        <f>SUM(AG114:AG120)</f>
        <v>0</v>
      </c>
      <c r="AH121" s="190">
        <f>SUM(AH114:AH120)</f>
        <v>16120.8</v>
      </c>
    </row>
    <row r="122" spans="1:34" ht="15.75" thickBot="1" x14ac:dyDescent="0.3">
      <c r="A122" s="11"/>
      <c r="B122" s="8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9"/>
      <c r="AH122" s="10"/>
    </row>
    <row r="123" spans="1:34" x14ac:dyDescent="0.25">
      <c r="A123" s="240" t="s">
        <v>168</v>
      </c>
      <c r="B123" s="18"/>
      <c r="C123" s="241" t="s">
        <v>58</v>
      </c>
      <c r="D123" s="241" t="s">
        <v>59</v>
      </c>
      <c r="E123" s="241" t="s">
        <v>60</v>
      </c>
      <c r="F123" s="241" t="s">
        <v>61</v>
      </c>
      <c r="G123" s="241" t="s">
        <v>62</v>
      </c>
      <c r="H123" s="241" t="s">
        <v>63</v>
      </c>
      <c r="I123" s="241" t="s">
        <v>64</v>
      </c>
      <c r="J123" s="241" t="s">
        <v>65</v>
      </c>
      <c r="K123" s="241" t="s">
        <v>66</v>
      </c>
      <c r="L123" s="241" t="s">
        <v>67</v>
      </c>
      <c r="M123" s="241" t="s">
        <v>68</v>
      </c>
      <c r="N123" s="241" t="s">
        <v>69</v>
      </c>
      <c r="O123" s="241" t="s">
        <v>70</v>
      </c>
      <c r="P123" s="241" t="s">
        <v>71</v>
      </c>
      <c r="Q123" s="241" t="s">
        <v>72</v>
      </c>
      <c r="R123" s="26" t="s">
        <v>73</v>
      </c>
      <c r="S123" s="26" t="s">
        <v>74</v>
      </c>
      <c r="T123" s="26" t="s">
        <v>75</v>
      </c>
      <c r="U123" s="26" t="s">
        <v>76</v>
      </c>
      <c r="V123" s="26" t="s">
        <v>77</v>
      </c>
      <c r="W123" s="26" t="s">
        <v>78</v>
      </c>
      <c r="X123" s="26" t="s">
        <v>79</v>
      </c>
      <c r="Y123" s="26" t="s">
        <v>80</v>
      </c>
      <c r="Z123" s="26" t="s">
        <v>81</v>
      </c>
      <c r="AA123" s="26" t="s">
        <v>82</v>
      </c>
      <c r="AB123" s="26" t="s">
        <v>83</v>
      </c>
      <c r="AC123" s="26" t="s">
        <v>84</v>
      </c>
      <c r="AD123" s="26" t="s">
        <v>85</v>
      </c>
      <c r="AE123" s="26" t="s">
        <v>86</v>
      </c>
      <c r="AF123" s="26" t="s">
        <v>87</v>
      </c>
      <c r="AG123" s="23" t="s">
        <v>34</v>
      </c>
      <c r="AH123" s="24" t="s">
        <v>35</v>
      </c>
    </row>
    <row r="124" spans="1:34" x14ac:dyDescent="0.25">
      <c r="A124" s="29" t="s">
        <v>5</v>
      </c>
      <c r="B124" s="1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20">
        <f t="shared" ref="AG124:AG130" si="44">SUM(C124:AF124)</f>
        <v>0</v>
      </c>
      <c r="AH124" s="21">
        <f t="shared" ref="AH124:AH130" si="45">B124-AG124</f>
        <v>0</v>
      </c>
    </row>
    <row r="125" spans="1:34" x14ac:dyDescent="0.25">
      <c r="A125" s="29" t="s">
        <v>7</v>
      </c>
      <c r="B125" s="1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20">
        <f t="shared" si="44"/>
        <v>0</v>
      </c>
      <c r="AH125" s="21">
        <f t="shared" si="45"/>
        <v>0</v>
      </c>
    </row>
    <row r="126" spans="1:34" x14ac:dyDescent="0.25">
      <c r="A126" s="232" t="s">
        <v>38</v>
      </c>
      <c r="B126" s="1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20">
        <f t="shared" si="44"/>
        <v>0</v>
      </c>
      <c r="AH126" s="21">
        <f t="shared" si="45"/>
        <v>0</v>
      </c>
    </row>
    <row r="127" spans="1:34" x14ac:dyDescent="0.25">
      <c r="A127" s="232" t="s">
        <v>8</v>
      </c>
      <c r="B127" s="1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20">
        <f t="shared" si="44"/>
        <v>0</v>
      </c>
      <c r="AH127" s="21">
        <f t="shared" si="45"/>
        <v>0</v>
      </c>
    </row>
    <row r="128" spans="1:34" x14ac:dyDescent="0.25">
      <c r="A128" s="232" t="s">
        <v>9</v>
      </c>
      <c r="B128" s="17">
        <v>3117.3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20">
        <f t="shared" si="44"/>
        <v>0</v>
      </c>
      <c r="AH128" s="21">
        <f t="shared" si="45"/>
        <v>3117.3</v>
      </c>
    </row>
    <row r="129" spans="1:34" x14ac:dyDescent="0.25">
      <c r="A129" s="232" t="s">
        <v>20</v>
      </c>
      <c r="B129" s="1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20">
        <f t="shared" si="44"/>
        <v>0</v>
      </c>
      <c r="AH129" s="21">
        <f t="shared" si="45"/>
        <v>0</v>
      </c>
    </row>
    <row r="130" spans="1:34" ht="15.75" thickBot="1" x14ac:dyDescent="0.3">
      <c r="A130" s="232" t="s">
        <v>39</v>
      </c>
      <c r="B130" s="1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20">
        <f t="shared" si="44"/>
        <v>0</v>
      </c>
      <c r="AH130" s="21">
        <f t="shared" si="45"/>
        <v>0</v>
      </c>
    </row>
    <row r="131" spans="1:34" s="182" customFormat="1" ht="15.75" thickBot="1" x14ac:dyDescent="0.3">
      <c r="A131" s="181" t="s">
        <v>36</v>
      </c>
      <c r="B131" s="97">
        <f t="shared" ref="B131:AF131" si="46">SUM(B124:B130)</f>
        <v>3117.3</v>
      </c>
      <c r="C131" s="98">
        <f t="shared" si="46"/>
        <v>0</v>
      </c>
      <c r="D131" s="98">
        <f t="shared" si="46"/>
        <v>0</v>
      </c>
      <c r="E131" s="98">
        <f t="shared" si="46"/>
        <v>0</v>
      </c>
      <c r="F131" s="98">
        <f t="shared" si="46"/>
        <v>0</v>
      </c>
      <c r="G131" s="98">
        <f t="shared" si="46"/>
        <v>0</v>
      </c>
      <c r="H131" s="98">
        <f t="shared" si="46"/>
        <v>0</v>
      </c>
      <c r="I131" s="98">
        <f t="shared" si="46"/>
        <v>0</v>
      </c>
      <c r="J131" s="98">
        <f t="shared" si="46"/>
        <v>0</v>
      </c>
      <c r="K131" s="98">
        <f t="shared" si="46"/>
        <v>0</v>
      </c>
      <c r="L131" s="98">
        <f t="shared" si="46"/>
        <v>0</v>
      </c>
      <c r="M131" s="98">
        <f t="shared" si="46"/>
        <v>0</v>
      </c>
      <c r="N131" s="98">
        <f t="shared" si="46"/>
        <v>0</v>
      </c>
      <c r="O131" s="98">
        <f t="shared" si="46"/>
        <v>0</v>
      </c>
      <c r="P131" s="98">
        <f t="shared" si="46"/>
        <v>0</v>
      </c>
      <c r="Q131" s="98">
        <f t="shared" si="46"/>
        <v>0</v>
      </c>
      <c r="R131" s="98">
        <f t="shared" si="46"/>
        <v>0</v>
      </c>
      <c r="S131" s="98">
        <f t="shared" si="46"/>
        <v>0</v>
      </c>
      <c r="T131" s="98">
        <f t="shared" si="46"/>
        <v>0</v>
      </c>
      <c r="U131" s="98">
        <f t="shared" si="46"/>
        <v>0</v>
      </c>
      <c r="V131" s="98">
        <f t="shared" si="46"/>
        <v>0</v>
      </c>
      <c r="W131" s="98">
        <f t="shared" si="46"/>
        <v>0</v>
      </c>
      <c r="X131" s="98">
        <f t="shared" si="46"/>
        <v>0</v>
      </c>
      <c r="Y131" s="98">
        <f t="shared" si="46"/>
        <v>0</v>
      </c>
      <c r="Z131" s="98">
        <f t="shared" si="46"/>
        <v>0</v>
      </c>
      <c r="AA131" s="98">
        <f t="shared" si="46"/>
        <v>0</v>
      </c>
      <c r="AB131" s="98">
        <f t="shared" si="46"/>
        <v>0</v>
      </c>
      <c r="AC131" s="98">
        <f t="shared" si="46"/>
        <v>0</v>
      </c>
      <c r="AD131" s="98">
        <f t="shared" si="46"/>
        <v>0</v>
      </c>
      <c r="AE131" s="98">
        <f t="shared" si="46"/>
        <v>0</v>
      </c>
      <c r="AF131" s="98">
        <f t="shared" si="46"/>
        <v>0</v>
      </c>
      <c r="AG131" s="98">
        <f>SUM(AG124:AG130)</f>
        <v>0</v>
      </c>
      <c r="AH131" s="190">
        <f>SUM(AH124:AH130)</f>
        <v>3117.3</v>
      </c>
    </row>
    <row r="132" spans="1:34" ht="15.75" thickBot="1" x14ac:dyDescent="0.3">
      <c r="A132" s="11"/>
      <c r="B132" s="8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9"/>
      <c r="AH132" s="10"/>
    </row>
    <row r="133" spans="1:34" x14ac:dyDescent="0.25">
      <c r="A133" s="240" t="s">
        <v>169</v>
      </c>
      <c r="B133" s="18"/>
      <c r="C133" s="241" t="s">
        <v>58</v>
      </c>
      <c r="D133" s="241" t="s">
        <v>59</v>
      </c>
      <c r="E133" s="241" t="s">
        <v>60</v>
      </c>
      <c r="F133" s="241" t="s">
        <v>61</v>
      </c>
      <c r="G133" s="241" t="s">
        <v>62</v>
      </c>
      <c r="H133" s="241" t="s">
        <v>63</v>
      </c>
      <c r="I133" s="241" t="s">
        <v>64</v>
      </c>
      <c r="J133" s="241" t="s">
        <v>65</v>
      </c>
      <c r="K133" s="241" t="s">
        <v>66</v>
      </c>
      <c r="L133" s="241" t="s">
        <v>67</v>
      </c>
      <c r="M133" s="241" t="s">
        <v>68</v>
      </c>
      <c r="N133" s="241" t="s">
        <v>69</v>
      </c>
      <c r="O133" s="241" t="s">
        <v>70</v>
      </c>
      <c r="P133" s="241" t="s">
        <v>71</v>
      </c>
      <c r="Q133" s="241" t="s">
        <v>72</v>
      </c>
      <c r="R133" s="26" t="s">
        <v>73</v>
      </c>
      <c r="S133" s="26" t="s">
        <v>74</v>
      </c>
      <c r="T133" s="26" t="s">
        <v>75</v>
      </c>
      <c r="U133" s="26" t="s">
        <v>76</v>
      </c>
      <c r="V133" s="26" t="s">
        <v>77</v>
      </c>
      <c r="W133" s="26" t="s">
        <v>78</v>
      </c>
      <c r="X133" s="26" t="s">
        <v>79</v>
      </c>
      <c r="Y133" s="26" t="s">
        <v>80</v>
      </c>
      <c r="Z133" s="26" t="s">
        <v>81</v>
      </c>
      <c r="AA133" s="26" t="s">
        <v>82</v>
      </c>
      <c r="AB133" s="26" t="s">
        <v>83</v>
      </c>
      <c r="AC133" s="26" t="s">
        <v>84</v>
      </c>
      <c r="AD133" s="26" t="s">
        <v>85</v>
      </c>
      <c r="AE133" s="26" t="s">
        <v>86</v>
      </c>
      <c r="AF133" s="26" t="s">
        <v>87</v>
      </c>
      <c r="AG133" s="23" t="s">
        <v>34</v>
      </c>
      <c r="AH133" s="24" t="s">
        <v>35</v>
      </c>
    </row>
    <row r="134" spans="1:34" x14ac:dyDescent="0.25">
      <c r="A134" s="29" t="s">
        <v>5</v>
      </c>
      <c r="B134" s="17">
        <v>8000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20">
        <f t="shared" ref="AG134:AG140" si="47">SUM(C134:AF134)</f>
        <v>0</v>
      </c>
      <c r="AH134" s="21">
        <f t="shared" ref="AH134:AH140" si="48">B134-AG134</f>
        <v>8000</v>
      </c>
    </row>
    <row r="135" spans="1:34" x14ac:dyDescent="0.25">
      <c r="A135" s="29" t="s">
        <v>7</v>
      </c>
      <c r="B135" s="17">
        <v>389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20">
        <f t="shared" si="47"/>
        <v>0</v>
      </c>
      <c r="AH135" s="21">
        <f t="shared" si="48"/>
        <v>389</v>
      </c>
    </row>
    <row r="136" spans="1:34" x14ac:dyDescent="0.25">
      <c r="A136" s="232" t="s">
        <v>38</v>
      </c>
      <c r="B136" s="1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20">
        <f t="shared" si="47"/>
        <v>0</v>
      </c>
      <c r="AH136" s="21">
        <f t="shared" si="48"/>
        <v>0</v>
      </c>
    </row>
    <row r="137" spans="1:34" x14ac:dyDescent="0.25">
      <c r="A137" s="232" t="s">
        <v>8</v>
      </c>
      <c r="B137" s="1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20">
        <f t="shared" si="47"/>
        <v>0</v>
      </c>
      <c r="AH137" s="21">
        <f t="shared" si="48"/>
        <v>0</v>
      </c>
    </row>
    <row r="138" spans="1:34" x14ac:dyDescent="0.25">
      <c r="A138" s="232" t="s">
        <v>9</v>
      </c>
      <c r="B138" s="17">
        <v>4917.3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20">
        <f t="shared" si="47"/>
        <v>0</v>
      </c>
      <c r="AH138" s="21">
        <f t="shared" si="48"/>
        <v>4917.3</v>
      </c>
    </row>
    <row r="139" spans="1:34" x14ac:dyDescent="0.25">
      <c r="A139" s="232" t="s">
        <v>20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20">
        <f t="shared" si="47"/>
        <v>0</v>
      </c>
      <c r="AH139" s="21">
        <f t="shared" si="48"/>
        <v>0</v>
      </c>
    </row>
    <row r="140" spans="1:34" ht="15.75" thickBot="1" x14ac:dyDescent="0.3">
      <c r="A140" s="232" t="s">
        <v>39</v>
      </c>
      <c r="B140" s="17">
        <v>694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20">
        <f t="shared" si="47"/>
        <v>0</v>
      </c>
      <c r="AH140" s="21">
        <f t="shared" si="48"/>
        <v>694</v>
      </c>
    </row>
    <row r="141" spans="1:34" s="182" customFormat="1" ht="15.75" thickBot="1" x14ac:dyDescent="0.3">
      <c r="A141" s="181" t="s">
        <v>36</v>
      </c>
      <c r="B141" s="97">
        <f t="shared" ref="B141:AF141" si="49">SUM(B134:B140)</f>
        <v>14000.3</v>
      </c>
      <c r="C141" s="98">
        <f t="shared" si="49"/>
        <v>0</v>
      </c>
      <c r="D141" s="98">
        <f t="shared" si="49"/>
        <v>0</v>
      </c>
      <c r="E141" s="98">
        <f t="shared" si="49"/>
        <v>0</v>
      </c>
      <c r="F141" s="98">
        <f t="shared" si="49"/>
        <v>0</v>
      </c>
      <c r="G141" s="98">
        <f t="shared" si="49"/>
        <v>0</v>
      </c>
      <c r="H141" s="98">
        <f t="shared" si="49"/>
        <v>0</v>
      </c>
      <c r="I141" s="98">
        <f t="shared" si="49"/>
        <v>0</v>
      </c>
      <c r="J141" s="98">
        <f t="shared" si="49"/>
        <v>0</v>
      </c>
      <c r="K141" s="98">
        <f t="shared" si="49"/>
        <v>0</v>
      </c>
      <c r="L141" s="98">
        <f t="shared" si="49"/>
        <v>0</v>
      </c>
      <c r="M141" s="98">
        <f t="shared" si="49"/>
        <v>0</v>
      </c>
      <c r="N141" s="98">
        <f t="shared" si="49"/>
        <v>0</v>
      </c>
      <c r="O141" s="98">
        <f t="shared" si="49"/>
        <v>0</v>
      </c>
      <c r="P141" s="98">
        <f t="shared" si="49"/>
        <v>0</v>
      </c>
      <c r="Q141" s="98">
        <f t="shared" si="49"/>
        <v>0</v>
      </c>
      <c r="R141" s="98">
        <f t="shared" si="49"/>
        <v>0</v>
      </c>
      <c r="S141" s="98">
        <f t="shared" si="49"/>
        <v>0</v>
      </c>
      <c r="T141" s="98">
        <f t="shared" si="49"/>
        <v>0</v>
      </c>
      <c r="U141" s="98">
        <f t="shared" si="49"/>
        <v>0</v>
      </c>
      <c r="V141" s="98">
        <f t="shared" si="49"/>
        <v>0</v>
      </c>
      <c r="W141" s="98">
        <f t="shared" si="49"/>
        <v>0</v>
      </c>
      <c r="X141" s="98">
        <f t="shared" si="49"/>
        <v>0</v>
      </c>
      <c r="Y141" s="98">
        <f t="shared" si="49"/>
        <v>0</v>
      </c>
      <c r="Z141" s="98">
        <f t="shared" si="49"/>
        <v>0</v>
      </c>
      <c r="AA141" s="98">
        <f t="shared" si="49"/>
        <v>0</v>
      </c>
      <c r="AB141" s="98">
        <f t="shared" si="49"/>
        <v>0</v>
      </c>
      <c r="AC141" s="98">
        <f t="shared" si="49"/>
        <v>0</v>
      </c>
      <c r="AD141" s="98">
        <f t="shared" si="49"/>
        <v>0</v>
      </c>
      <c r="AE141" s="98">
        <f t="shared" si="49"/>
        <v>0</v>
      </c>
      <c r="AF141" s="98">
        <f t="shared" si="49"/>
        <v>0</v>
      </c>
      <c r="AG141" s="98">
        <f>SUM(AG134:AG140)</f>
        <v>0</v>
      </c>
      <c r="AH141" s="190">
        <f>SUM(AH134:AH140)</f>
        <v>14000.3</v>
      </c>
    </row>
    <row r="142" spans="1:34" ht="15.75" thickBot="1" x14ac:dyDescent="0.3">
      <c r="A142" s="11"/>
      <c r="B142" s="8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9"/>
      <c r="AH142" s="10"/>
    </row>
    <row r="143" spans="1:34" x14ac:dyDescent="0.25">
      <c r="A143" s="240" t="s">
        <v>170</v>
      </c>
      <c r="B143" s="18"/>
      <c r="C143" s="241" t="s">
        <v>58</v>
      </c>
      <c r="D143" s="241" t="s">
        <v>59</v>
      </c>
      <c r="E143" s="241" t="s">
        <v>60</v>
      </c>
      <c r="F143" s="241" t="s">
        <v>61</v>
      </c>
      <c r="G143" s="241" t="s">
        <v>62</v>
      </c>
      <c r="H143" s="241" t="s">
        <v>63</v>
      </c>
      <c r="I143" s="241" t="s">
        <v>64</v>
      </c>
      <c r="J143" s="241" t="s">
        <v>65</v>
      </c>
      <c r="K143" s="241" t="s">
        <v>66</v>
      </c>
      <c r="L143" s="241" t="s">
        <v>67</v>
      </c>
      <c r="M143" s="241" t="s">
        <v>68</v>
      </c>
      <c r="N143" s="241" t="s">
        <v>69</v>
      </c>
      <c r="O143" s="241" t="s">
        <v>70</v>
      </c>
      <c r="P143" s="241" t="s">
        <v>71</v>
      </c>
      <c r="Q143" s="241" t="s">
        <v>72</v>
      </c>
      <c r="R143" s="26" t="s">
        <v>73</v>
      </c>
      <c r="S143" s="26" t="s">
        <v>74</v>
      </c>
      <c r="T143" s="26" t="s">
        <v>75</v>
      </c>
      <c r="U143" s="26" t="s">
        <v>76</v>
      </c>
      <c r="V143" s="26" t="s">
        <v>77</v>
      </c>
      <c r="W143" s="26" t="s">
        <v>78</v>
      </c>
      <c r="X143" s="26" t="s">
        <v>79</v>
      </c>
      <c r="Y143" s="26" t="s">
        <v>80</v>
      </c>
      <c r="Z143" s="26" t="s">
        <v>81</v>
      </c>
      <c r="AA143" s="26" t="s">
        <v>82</v>
      </c>
      <c r="AB143" s="26" t="s">
        <v>83</v>
      </c>
      <c r="AC143" s="26" t="s">
        <v>84</v>
      </c>
      <c r="AD143" s="26" t="s">
        <v>85</v>
      </c>
      <c r="AE143" s="26" t="s">
        <v>86</v>
      </c>
      <c r="AF143" s="26" t="s">
        <v>87</v>
      </c>
      <c r="AG143" s="23" t="s">
        <v>34</v>
      </c>
      <c r="AH143" s="24" t="s">
        <v>35</v>
      </c>
    </row>
    <row r="144" spans="1:34" x14ac:dyDescent="0.25">
      <c r="A144" s="29" t="s">
        <v>5</v>
      </c>
      <c r="B144" s="17">
        <v>3000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20">
        <f t="shared" ref="AG144:AG150" si="50">SUM(C144:AF144)</f>
        <v>0</v>
      </c>
      <c r="AH144" s="21">
        <f t="shared" ref="AH144:AH150" si="51">B144-AG144</f>
        <v>3000</v>
      </c>
    </row>
    <row r="145" spans="1:34" x14ac:dyDescent="0.25">
      <c r="A145" s="29" t="s">
        <v>7</v>
      </c>
      <c r="B145" s="1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20">
        <f t="shared" si="50"/>
        <v>0</v>
      </c>
      <c r="AH145" s="21">
        <f t="shared" si="51"/>
        <v>0</v>
      </c>
    </row>
    <row r="146" spans="1:34" x14ac:dyDescent="0.25">
      <c r="A146" s="232" t="s">
        <v>38</v>
      </c>
      <c r="B146" s="1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20">
        <f t="shared" si="50"/>
        <v>0</v>
      </c>
      <c r="AH146" s="21">
        <f t="shared" si="51"/>
        <v>0</v>
      </c>
    </row>
    <row r="147" spans="1:34" x14ac:dyDescent="0.25">
      <c r="A147" s="232" t="s">
        <v>8</v>
      </c>
      <c r="B147" s="1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20">
        <f t="shared" si="50"/>
        <v>0</v>
      </c>
      <c r="AH147" s="21">
        <f t="shared" si="51"/>
        <v>0</v>
      </c>
    </row>
    <row r="148" spans="1:34" x14ac:dyDescent="0.25">
      <c r="A148" s="232" t="s">
        <v>9</v>
      </c>
      <c r="B148" s="17">
        <v>5000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20">
        <f t="shared" si="50"/>
        <v>0</v>
      </c>
      <c r="AH148" s="21">
        <f t="shared" si="51"/>
        <v>5000</v>
      </c>
    </row>
    <row r="149" spans="1:34" x14ac:dyDescent="0.25">
      <c r="A149" s="232" t="s">
        <v>20</v>
      </c>
      <c r="B149" s="1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20">
        <f t="shared" si="50"/>
        <v>0</v>
      </c>
      <c r="AH149" s="21">
        <f t="shared" si="51"/>
        <v>0</v>
      </c>
    </row>
    <row r="150" spans="1:34" ht="15.75" thickBot="1" x14ac:dyDescent="0.3">
      <c r="A150" s="232" t="s">
        <v>39</v>
      </c>
      <c r="B150" s="17">
        <v>260.25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20">
        <f t="shared" si="50"/>
        <v>0</v>
      </c>
      <c r="AH150" s="21">
        <f t="shared" si="51"/>
        <v>260.25</v>
      </c>
    </row>
    <row r="151" spans="1:34" s="182" customFormat="1" ht="15.75" thickBot="1" x14ac:dyDescent="0.3">
      <c r="A151" s="181" t="s">
        <v>36</v>
      </c>
      <c r="B151" s="97">
        <f t="shared" ref="B151:AF151" si="52">SUM(B144:B150)</f>
        <v>8260.25</v>
      </c>
      <c r="C151" s="98">
        <f t="shared" si="52"/>
        <v>0</v>
      </c>
      <c r="D151" s="98">
        <f t="shared" si="52"/>
        <v>0</v>
      </c>
      <c r="E151" s="98">
        <f t="shared" si="52"/>
        <v>0</v>
      </c>
      <c r="F151" s="98">
        <f t="shared" si="52"/>
        <v>0</v>
      </c>
      <c r="G151" s="98">
        <f t="shared" si="52"/>
        <v>0</v>
      </c>
      <c r="H151" s="98">
        <f t="shared" si="52"/>
        <v>0</v>
      </c>
      <c r="I151" s="98">
        <f t="shared" si="52"/>
        <v>0</v>
      </c>
      <c r="J151" s="98">
        <f t="shared" si="52"/>
        <v>0</v>
      </c>
      <c r="K151" s="98">
        <f t="shared" si="52"/>
        <v>0</v>
      </c>
      <c r="L151" s="98">
        <f t="shared" si="52"/>
        <v>0</v>
      </c>
      <c r="M151" s="98">
        <f t="shared" si="52"/>
        <v>0</v>
      </c>
      <c r="N151" s="98">
        <f t="shared" si="52"/>
        <v>0</v>
      </c>
      <c r="O151" s="98">
        <f t="shared" si="52"/>
        <v>0</v>
      </c>
      <c r="P151" s="98">
        <f t="shared" si="52"/>
        <v>0</v>
      </c>
      <c r="Q151" s="98">
        <f t="shared" si="52"/>
        <v>0</v>
      </c>
      <c r="R151" s="98">
        <f t="shared" si="52"/>
        <v>0</v>
      </c>
      <c r="S151" s="98">
        <f t="shared" si="52"/>
        <v>0</v>
      </c>
      <c r="T151" s="98">
        <f t="shared" si="52"/>
        <v>0</v>
      </c>
      <c r="U151" s="98">
        <f t="shared" si="52"/>
        <v>0</v>
      </c>
      <c r="V151" s="98">
        <f t="shared" si="52"/>
        <v>0</v>
      </c>
      <c r="W151" s="98">
        <f t="shared" si="52"/>
        <v>0</v>
      </c>
      <c r="X151" s="98">
        <f t="shared" si="52"/>
        <v>0</v>
      </c>
      <c r="Y151" s="98">
        <f t="shared" si="52"/>
        <v>0</v>
      </c>
      <c r="Z151" s="98">
        <f t="shared" si="52"/>
        <v>0</v>
      </c>
      <c r="AA151" s="98">
        <f t="shared" si="52"/>
        <v>0</v>
      </c>
      <c r="AB151" s="98">
        <f t="shared" si="52"/>
        <v>0</v>
      </c>
      <c r="AC151" s="98">
        <f t="shared" si="52"/>
        <v>0</v>
      </c>
      <c r="AD151" s="98">
        <f t="shared" si="52"/>
        <v>0</v>
      </c>
      <c r="AE151" s="98">
        <f t="shared" si="52"/>
        <v>0</v>
      </c>
      <c r="AF151" s="98">
        <f t="shared" si="52"/>
        <v>0</v>
      </c>
      <c r="AG151" s="98">
        <f>SUM(AG144:AG150)</f>
        <v>0</v>
      </c>
      <c r="AH151" s="190">
        <f>SUM(AH144:AH150)</f>
        <v>8260.25</v>
      </c>
    </row>
    <row r="152" spans="1:34" ht="15.75" thickBot="1" x14ac:dyDescent="0.3">
      <c r="A152" s="11"/>
      <c r="B152" s="8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9"/>
      <c r="AH152" s="10"/>
    </row>
    <row r="153" spans="1:34" x14ac:dyDescent="0.25">
      <c r="A153" s="25" t="s">
        <v>171</v>
      </c>
      <c r="B153" s="16"/>
      <c r="C153" s="241" t="s">
        <v>58</v>
      </c>
      <c r="D153" s="241" t="s">
        <v>59</v>
      </c>
      <c r="E153" s="241" t="s">
        <v>60</v>
      </c>
      <c r="F153" s="241" t="s">
        <v>61</v>
      </c>
      <c r="G153" s="241" t="s">
        <v>62</v>
      </c>
      <c r="H153" s="241" t="s">
        <v>63</v>
      </c>
      <c r="I153" s="241" t="s">
        <v>64</v>
      </c>
      <c r="J153" s="241" t="s">
        <v>65</v>
      </c>
      <c r="K153" s="241" t="s">
        <v>66</v>
      </c>
      <c r="L153" s="241" t="s">
        <v>67</v>
      </c>
      <c r="M153" s="241" t="s">
        <v>68</v>
      </c>
      <c r="N153" s="241" t="s">
        <v>69</v>
      </c>
      <c r="O153" s="241" t="s">
        <v>70</v>
      </c>
      <c r="P153" s="241" t="s">
        <v>71</v>
      </c>
      <c r="Q153" s="241" t="s">
        <v>72</v>
      </c>
      <c r="R153" s="26" t="s">
        <v>73</v>
      </c>
      <c r="S153" s="26" t="s">
        <v>74</v>
      </c>
      <c r="T153" s="26" t="s">
        <v>75</v>
      </c>
      <c r="U153" s="26" t="s">
        <v>76</v>
      </c>
      <c r="V153" s="26" t="s">
        <v>77</v>
      </c>
      <c r="W153" s="26" t="s">
        <v>78</v>
      </c>
      <c r="X153" s="26" t="s">
        <v>79</v>
      </c>
      <c r="Y153" s="26" t="s">
        <v>80</v>
      </c>
      <c r="Z153" s="26" t="s">
        <v>81</v>
      </c>
      <c r="AA153" s="26" t="s">
        <v>82</v>
      </c>
      <c r="AB153" s="26" t="s">
        <v>83</v>
      </c>
      <c r="AC153" s="26" t="s">
        <v>84</v>
      </c>
      <c r="AD153" s="26" t="s">
        <v>85</v>
      </c>
      <c r="AE153" s="26" t="s">
        <v>86</v>
      </c>
      <c r="AF153" s="26" t="s">
        <v>87</v>
      </c>
      <c r="AG153" s="23" t="s">
        <v>34</v>
      </c>
      <c r="AH153" s="24" t="s">
        <v>35</v>
      </c>
    </row>
    <row r="154" spans="1:34" x14ac:dyDescent="0.25">
      <c r="A154" s="232" t="s">
        <v>5</v>
      </c>
      <c r="B154" s="17">
        <v>500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20">
        <f t="shared" ref="AG154:AG161" si="53">SUM(C154:AF154)</f>
        <v>0</v>
      </c>
      <c r="AH154" s="21">
        <f t="shared" ref="AH154:AH160" si="54">B154-AG154</f>
        <v>500</v>
      </c>
    </row>
    <row r="155" spans="1:34" x14ac:dyDescent="0.25">
      <c r="A155" s="232" t="s">
        <v>7</v>
      </c>
      <c r="B155" s="1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20">
        <f t="shared" si="53"/>
        <v>0</v>
      </c>
      <c r="AH155" s="21">
        <f t="shared" si="54"/>
        <v>0</v>
      </c>
    </row>
    <row r="156" spans="1:34" x14ac:dyDescent="0.25">
      <c r="A156" s="232" t="s">
        <v>38</v>
      </c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20">
        <f t="shared" si="53"/>
        <v>0</v>
      </c>
      <c r="AH156" s="21">
        <f t="shared" si="54"/>
        <v>0</v>
      </c>
    </row>
    <row r="157" spans="1:34" x14ac:dyDescent="0.25">
      <c r="A157" s="232" t="s">
        <v>8</v>
      </c>
      <c r="B157" s="1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20">
        <f t="shared" si="53"/>
        <v>0</v>
      </c>
      <c r="AH157" s="21">
        <f t="shared" si="54"/>
        <v>0</v>
      </c>
    </row>
    <row r="158" spans="1:34" x14ac:dyDescent="0.25">
      <c r="A158" s="232" t="s">
        <v>9</v>
      </c>
      <c r="B158" s="17">
        <v>1000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20">
        <f t="shared" si="53"/>
        <v>0</v>
      </c>
      <c r="AH158" s="21">
        <f t="shared" si="54"/>
        <v>1000</v>
      </c>
    </row>
    <row r="159" spans="1:34" x14ac:dyDescent="0.25">
      <c r="A159" s="232" t="s">
        <v>20</v>
      </c>
      <c r="B159" s="17">
        <v>43.75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20">
        <f t="shared" si="53"/>
        <v>0</v>
      </c>
      <c r="AH159" s="21">
        <f t="shared" si="54"/>
        <v>43.75</v>
      </c>
    </row>
    <row r="160" spans="1:34" ht="15.75" thickBot="1" x14ac:dyDescent="0.3">
      <c r="A160" s="242" t="s">
        <v>33</v>
      </c>
      <c r="B160" s="19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22">
        <f t="shared" si="53"/>
        <v>0</v>
      </c>
      <c r="AH160" s="193">
        <f t="shared" si="54"/>
        <v>0</v>
      </c>
    </row>
    <row r="161" spans="1:34" s="182" customFormat="1" ht="15.75" thickBot="1" x14ac:dyDescent="0.3">
      <c r="A161" s="183" t="s">
        <v>36</v>
      </c>
      <c r="B161" s="97">
        <f>SUM(B153:B159)</f>
        <v>1543.75</v>
      </c>
      <c r="C161" s="98">
        <f>SUM(C154:C160)</f>
        <v>0</v>
      </c>
      <c r="D161" s="98">
        <f t="shared" ref="D161:AF161" si="55">SUM(D154:D160)</f>
        <v>0</v>
      </c>
      <c r="E161" s="98">
        <f t="shared" si="55"/>
        <v>0</v>
      </c>
      <c r="F161" s="98">
        <f t="shared" si="55"/>
        <v>0</v>
      </c>
      <c r="G161" s="98">
        <f t="shared" si="55"/>
        <v>0</v>
      </c>
      <c r="H161" s="98">
        <f t="shared" si="55"/>
        <v>0</v>
      </c>
      <c r="I161" s="98">
        <f t="shared" si="55"/>
        <v>0</v>
      </c>
      <c r="J161" s="98">
        <f t="shared" si="55"/>
        <v>0</v>
      </c>
      <c r="K161" s="98">
        <f t="shared" si="55"/>
        <v>0</v>
      </c>
      <c r="L161" s="98">
        <f t="shared" si="55"/>
        <v>0</v>
      </c>
      <c r="M161" s="98">
        <f t="shared" si="55"/>
        <v>0</v>
      </c>
      <c r="N161" s="98">
        <f t="shared" si="55"/>
        <v>0</v>
      </c>
      <c r="O161" s="98">
        <f t="shared" si="55"/>
        <v>0</v>
      </c>
      <c r="P161" s="98">
        <f t="shared" si="55"/>
        <v>0</v>
      </c>
      <c r="Q161" s="98">
        <f t="shared" si="55"/>
        <v>0</v>
      </c>
      <c r="R161" s="98">
        <f t="shared" si="55"/>
        <v>0</v>
      </c>
      <c r="S161" s="98">
        <f t="shared" si="55"/>
        <v>0</v>
      </c>
      <c r="T161" s="98">
        <f t="shared" si="55"/>
        <v>0</v>
      </c>
      <c r="U161" s="98">
        <f t="shared" si="55"/>
        <v>0</v>
      </c>
      <c r="V161" s="98">
        <f t="shared" si="55"/>
        <v>0</v>
      </c>
      <c r="W161" s="98">
        <f t="shared" si="55"/>
        <v>0</v>
      </c>
      <c r="X161" s="98">
        <f t="shared" si="55"/>
        <v>0</v>
      </c>
      <c r="Y161" s="98">
        <f t="shared" si="55"/>
        <v>0</v>
      </c>
      <c r="Z161" s="98">
        <f t="shared" si="55"/>
        <v>0</v>
      </c>
      <c r="AA161" s="98">
        <f t="shared" si="55"/>
        <v>0</v>
      </c>
      <c r="AB161" s="98">
        <f t="shared" si="55"/>
        <v>0</v>
      </c>
      <c r="AC161" s="98">
        <f t="shared" si="55"/>
        <v>0</v>
      </c>
      <c r="AD161" s="98">
        <f t="shared" si="55"/>
        <v>0</v>
      </c>
      <c r="AE161" s="98">
        <f t="shared" si="55"/>
        <v>0</v>
      </c>
      <c r="AF161" s="98">
        <f t="shared" si="55"/>
        <v>0</v>
      </c>
      <c r="AG161" s="98">
        <f t="shared" si="53"/>
        <v>0</v>
      </c>
      <c r="AH161" s="190">
        <f>SUM(AH153:AH160)</f>
        <v>1543.75</v>
      </c>
    </row>
    <row r="162" spans="1:34" ht="15.75" thickBot="1" x14ac:dyDescent="0.3">
      <c r="A162" s="11"/>
      <c r="B162" s="8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9"/>
      <c r="AH162" s="10"/>
    </row>
    <row r="163" spans="1:34" hidden="1" x14ac:dyDescent="0.25">
      <c r="A163" s="191" t="s">
        <v>124</v>
      </c>
      <c r="B163" s="16"/>
      <c r="C163" s="89" t="s">
        <v>58</v>
      </c>
      <c r="D163" s="89" t="s">
        <v>59</v>
      </c>
      <c r="E163" s="89" t="s">
        <v>60</v>
      </c>
      <c r="F163" s="89" t="s">
        <v>61</v>
      </c>
      <c r="G163" s="89" t="s">
        <v>62</v>
      </c>
      <c r="H163" s="89" t="s">
        <v>63</v>
      </c>
      <c r="I163" s="89" t="s">
        <v>64</v>
      </c>
      <c r="J163" s="89" t="s">
        <v>65</v>
      </c>
      <c r="K163" s="89" t="s">
        <v>66</v>
      </c>
      <c r="L163" s="89" t="s">
        <v>67</v>
      </c>
      <c r="M163" s="89" t="s">
        <v>68</v>
      </c>
      <c r="N163" s="89" t="s">
        <v>69</v>
      </c>
      <c r="O163" s="89" t="s">
        <v>70</v>
      </c>
      <c r="P163" s="89" t="s">
        <v>71</v>
      </c>
      <c r="Q163" s="89" t="s">
        <v>72</v>
      </c>
      <c r="R163" s="3" t="s">
        <v>73</v>
      </c>
      <c r="S163" s="3" t="s">
        <v>74</v>
      </c>
      <c r="T163" s="3" t="s">
        <v>75</v>
      </c>
      <c r="U163" s="3" t="s">
        <v>76</v>
      </c>
      <c r="V163" s="3" t="s">
        <v>77</v>
      </c>
      <c r="W163" s="3" t="s">
        <v>78</v>
      </c>
      <c r="X163" s="3" t="s">
        <v>79</v>
      </c>
      <c r="Y163" s="3" t="s">
        <v>80</v>
      </c>
      <c r="Z163" s="3" t="s">
        <v>81</v>
      </c>
      <c r="AA163" s="3" t="s">
        <v>82</v>
      </c>
      <c r="AB163" s="3" t="s">
        <v>83</v>
      </c>
      <c r="AC163" s="3" t="s">
        <v>84</v>
      </c>
      <c r="AD163" s="3" t="s">
        <v>85</v>
      </c>
      <c r="AE163" s="3" t="s">
        <v>86</v>
      </c>
      <c r="AF163" s="3" t="s">
        <v>87</v>
      </c>
      <c r="AG163" s="23" t="s">
        <v>34</v>
      </c>
      <c r="AH163" s="24" t="s">
        <v>35</v>
      </c>
    </row>
    <row r="164" spans="1:34" hidden="1" x14ac:dyDescent="0.25">
      <c r="A164" s="189" t="s">
        <v>5</v>
      </c>
      <c r="B164" s="1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20">
        <f t="shared" ref="AG164:AG171" si="56">SUM(C164:AF164)</f>
        <v>0</v>
      </c>
      <c r="AH164" s="21">
        <f t="shared" ref="AH164:AH170" si="57">B164-AG164</f>
        <v>0</v>
      </c>
    </row>
    <row r="165" spans="1:34" hidden="1" x14ac:dyDescent="0.25">
      <c r="A165" s="189" t="s">
        <v>7</v>
      </c>
      <c r="B165" s="1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20">
        <f t="shared" si="56"/>
        <v>0</v>
      </c>
      <c r="AH165" s="21">
        <f t="shared" si="57"/>
        <v>0</v>
      </c>
    </row>
    <row r="166" spans="1:34" hidden="1" x14ac:dyDescent="0.25">
      <c r="A166" s="189" t="s">
        <v>38</v>
      </c>
      <c r="B166" s="1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20">
        <f t="shared" si="56"/>
        <v>0</v>
      </c>
      <c r="AH166" s="21">
        <f t="shared" si="57"/>
        <v>0</v>
      </c>
    </row>
    <row r="167" spans="1:34" hidden="1" x14ac:dyDescent="0.25">
      <c r="A167" s="189" t="s">
        <v>8</v>
      </c>
      <c r="B167" s="1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20">
        <f t="shared" si="56"/>
        <v>0</v>
      </c>
      <c r="AH167" s="21">
        <f t="shared" si="57"/>
        <v>0</v>
      </c>
    </row>
    <row r="168" spans="1:34" hidden="1" x14ac:dyDescent="0.25">
      <c r="A168" s="189" t="s">
        <v>9</v>
      </c>
      <c r="B168" s="1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20">
        <f t="shared" si="56"/>
        <v>0</v>
      </c>
      <c r="AH168" s="21">
        <f t="shared" si="57"/>
        <v>0</v>
      </c>
    </row>
    <row r="169" spans="1:34" hidden="1" x14ac:dyDescent="0.25">
      <c r="A169" s="189" t="s">
        <v>20</v>
      </c>
      <c r="B169" s="1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20">
        <f t="shared" si="56"/>
        <v>0</v>
      </c>
      <c r="AH169" s="21">
        <f t="shared" si="57"/>
        <v>0</v>
      </c>
    </row>
    <row r="170" spans="1:34" ht="15.75" hidden="1" thickBot="1" x14ac:dyDescent="0.3">
      <c r="A170" s="192" t="s">
        <v>33</v>
      </c>
      <c r="B170" s="19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22">
        <f t="shared" si="56"/>
        <v>0</v>
      </c>
      <c r="AH170" s="193">
        <f t="shared" si="57"/>
        <v>0</v>
      </c>
    </row>
    <row r="171" spans="1:34" s="182" customFormat="1" ht="15.75" hidden="1" thickBot="1" x14ac:dyDescent="0.3">
      <c r="A171" s="183" t="s">
        <v>36</v>
      </c>
      <c r="B171" s="97">
        <f>SUM(B163:B169)</f>
        <v>0</v>
      </c>
      <c r="C171" s="98">
        <f>SUM(C164:C170)</f>
        <v>0</v>
      </c>
      <c r="D171" s="98">
        <f t="shared" ref="D171:AF171" si="58">SUM(D164:D170)</f>
        <v>0</v>
      </c>
      <c r="E171" s="98">
        <f t="shared" si="58"/>
        <v>0</v>
      </c>
      <c r="F171" s="98">
        <f t="shared" si="58"/>
        <v>0</v>
      </c>
      <c r="G171" s="98">
        <f t="shared" si="58"/>
        <v>0</v>
      </c>
      <c r="H171" s="98">
        <f t="shared" si="58"/>
        <v>0</v>
      </c>
      <c r="I171" s="98">
        <f t="shared" si="58"/>
        <v>0</v>
      </c>
      <c r="J171" s="98">
        <f t="shared" si="58"/>
        <v>0</v>
      </c>
      <c r="K171" s="98">
        <f t="shared" si="58"/>
        <v>0</v>
      </c>
      <c r="L171" s="98">
        <f t="shared" si="58"/>
        <v>0</v>
      </c>
      <c r="M171" s="98">
        <f t="shared" si="58"/>
        <v>0</v>
      </c>
      <c r="N171" s="98">
        <f t="shared" si="58"/>
        <v>0</v>
      </c>
      <c r="O171" s="98">
        <f t="shared" si="58"/>
        <v>0</v>
      </c>
      <c r="P171" s="98">
        <f t="shared" si="58"/>
        <v>0</v>
      </c>
      <c r="Q171" s="98">
        <f t="shared" si="58"/>
        <v>0</v>
      </c>
      <c r="R171" s="98">
        <f t="shared" si="58"/>
        <v>0</v>
      </c>
      <c r="S171" s="98">
        <f t="shared" si="58"/>
        <v>0</v>
      </c>
      <c r="T171" s="98">
        <f t="shared" si="58"/>
        <v>0</v>
      </c>
      <c r="U171" s="98">
        <f t="shared" si="58"/>
        <v>0</v>
      </c>
      <c r="V171" s="98">
        <f t="shared" si="58"/>
        <v>0</v>
      </c>
      <c r="W171" s="98">
        <f t="shared" si="58"/>
        <v>0</v>
      </c>
      <c r="X171" s="98">
        <f t="shared" si="58"/>
        <v>0</v>
      </c>
      <c r="Y171" s="98">
        <f t="shared" si="58"/>
        <v>0</v>
      </c>
      <c r="Z171" s="98">
        <f t="shared" si="58"/>
        <v>0</v>
      </c>
      <c r="AA171" s="98">
        <f t="shared" si="58"/>
        <v>0</v>
      </c>
      <c r="AB171" s="98">
        <f t="shared" si="58"/>
        <v>0</v>
      </c>
      <c r="AC171" s="98">
        <f t="shared" si="58"/>
        <v>0</v>
      </c>
      <c r="AD171" s="98">
        <f t="shared" si="58"/>
        <v>0</v>
      </c>
      <c r="AE171" s="98">
        <f t="shared" si="58"/>
        <v>0</v>
      </c>
      <c r="AF171" s="98">
        <f t="shared" si="58"/>
        <v>0</v>
      </c>
      <c r="AG171" s="98">
        <f t="shared" si="56"/>
        <v>0</v>
      </c>
      <c r="AH171" s="190">
        <f>SUM(AH163:AH170)</f>
        <v>0</v>
      </c>
    </row>
    <row r="172" spans="1:34" ht="15.75" hidden="1" thickBot="1" x14ac:dyDescent="0.3">
      <c r="A172" s="11"/>
      <c r="B172" s="8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9"/>
      <c r="AH172" s="10"/>
    </row>
    <row r="173" spans="1:34" hidden="1" x14ac:dyDescent="0.25">
      <c r="A173" s="191" t="s">
        <v>125</v>
      </c>
      <c r="B173" s="16"/>
      <c r="C173" s="89" t="s">
        <v>58</v>
      </c>
      <c r="D173" s="89" t="s">
        <v>59</v>
      </c>
      <c r="E173" s="89" t="s">
        <v>60</v>
      </c>
      <c r="F173" s="89" t="s">
        <v>61</v>
      </c>
      <c r="G173" s="89" t="s">
        <v>62</v>
      </c>
      <c r="H173" s="89" t="s">
        <v>63</v>
      </c>
      <c r="I173" s="89" t="s">
        <v>64</v>
      </c>
      <c r="J173" s="89" t="s">
        <v>65</v>
      </c>
      <c r="K173" s="89" t="s">
        <v>66</v>
      </c>
      <c r="L173" s="89" t="s">
        <v>67</v>
      </c>
      <c r="M173" s="89" t="s">
        <v>68</v>
      </c>
      <c r="N173" s="89" t="s">
        <v>69</v>
      </c>
      <c r="O173" s="89" t="s">
        <v>70</v>
      </c>
      <c r="P173" s="89" t="s">
        <v>71</v>
      </c>
      <c r="Q173" s="89" t="s">
        <v>72</v>
      </c>
      <c r="R173" s="3" t="s">
        <v>73</v>
      </c>
      <c r="S173" s="3" t="s">
        <v>74</v>
      </c>
      <c r="T173" s="3" t="s">
        <v>75</v>
      </c>
      <c r="U173" s="3" t="s">
        <v>76</v>
      </c>
      <c r="V173" s="3" t="s">
        <v>77</v>
      </c>
      <c r="W173" s="3" t="s">
        <v>78</v>
      </c>
      <c r="X173" s="3" t="s">
        <v>79</v>
      </c>
      <c r="Y173" s="3" t="s">
        <v>80</v>
      </c>
      <c r="Z173" s="3" t="s">
        <v>81</v>
      </c>
      <c r="AA173" s="3" t="s">
        <v>82</v>
      </c>
      <c r="AB173" s="3" t="s">
        <v>83</v>
      </c>
      <c r="AC173" s="3" t="s">
        <v>84</v>
      </c>
      <c r="AD173" s="3" t="s">
        <v>85</v>
      </c>
      <c r="AE173" s="3" t="s">
        <v>86</v>
      </c>
      <c r="AF173" s="3" t="s">
        <v>87</v>
      </c>
      <c r="AG173" s="23" t="s">
        <v>34</v>
      </c>
      <c r="AH173" s="24" t="s">
        <v>35</v>
      </c>
    </row>
    <row r="174" spans="1:34" hidden="1" x14ac:dyDescent="0.25">
      <c r="A174" s="189" t="s">
        <v>5</v>
      </c>
      <c r="B174" s="1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20">
        <f t="shared" ref="AG174:AG181" si="59">SUM(C174:AF174)</f>
        <v>0</v>
      </c>
      <c r="AH174" s="21">
        <f t="shared" ref="AH174:AH180" si="60">B174-AG174</f>
        <v>0</v>
      </c>
    </row>
    <row r="175" spans="1:34" hidden="1" x14ac:dyDescent="0.25">
      <c r="A175" s="189" t="s">
        <v>7</v>
      </c>
      <c r="B175" s="1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20">
        <f t="shared" si="59"/>
        <v>0</v>
      </c>
      <c r="AH175" s="21">
        <f t="shared" si="60"/>
        <v>0</v>
      </c>
    </row>
    <row r="176" spans="1:34" hidden="1" x14ac:dyDescent="0.25">
      <c r="A176" s="189" t="s">
        <v>38</v>
      </c>
      <c r="B176" s="1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20">
        <f t="shared" si="59"/>
        <v>0</v>
      </c>
      <c r="AH176" s="21">
        <f t="shared" si="60"/>
        <v>0</v>
      </c>
    </row>
    <row r="177" spans="1:34" hidden="1" x14ac:dyDescent="0.25">
      <c r="A177" s="189" t="s">
        <v>8</v>
      </c>
      <c r="B177" s="1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20">
        <f t="shared" si="59"/>
        <v>0</v>
      </c>
      <c r="AH177" s="21">
        <f t="shared" si="60"/>
        <v>0</v>
      </c>
    </row>
    <row r="178" spans="1:34" hidden="1" x14ac:dyDescent="0.25">
      <c r="A178" s="189" t="s">
        <v>9</v>
      </c>
      <c r="B178" s="1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20">
        <f t="shared" si="59"/>
        <v>0</v>
      </c>
      <c r="AH178" s="21">
        <f t="shared" si="60"/>
        <v>0</v>
      </c>
    </row>
    <row r="179" spans="1:34" hidden="1" x14ac:dyDescent="0.25">
      <c r="A179" s="189" t="s">
        <v>20</v>
      </c>
      <c r="B179" s="1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20">
        <f t="shared" si="59"/>
        <v>0</v>
      </c>
      <c r="AH179" s="21">
        <f t="shared" si="60"/>
        <v>0</v>
      </c>
    </row>
    <row r="180" spans="1:34" ht="15.75" hidden="1" thickBot="1" x14ac:dyDescent="0.3">
      <c r="A180" s="192" t="s">
        <v>33</v>
      </c>
      <c r="B180" s="19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22">
        <f t="shared" si="59"/>
        <v>0</v>
      </c>
      <c r="AH180" s="193">
        <f t="shared" si="60"/>
        <v>0</v>
      </c>
    </row>
    <row r="181" spans="1:34" s="182" customFormat="1" hidden="1" x14ac:dyDescent="0.25">
      <c r="A181" s="188" t="s">
        <v>36</v>
      </c>
      <c r="B181" s="97">
        <f>SUM(B173:B179)</f>
        <v>0</v>
      </c>
      <c r="C181" s="98">
        <f>SUM(C174:C180)</f>
        <v>0</v>
      </c>
      <c r="D181" s="98">
        <f t="shared" ref="D181:AF181" si="61">SUM(D174:D180)</f>
        <v>0</v>
      </c>
      <c r="E181" s="98">
        <f t="shared" si="61"/>
        <v>0</v>
      </c>
      <c r="F181" s="98">
        <f t="shared" si="61"/>
        <v>0</v>
      </c>
      <c r="G181" s="98">
        <f t="shared" si="61"/>
        <v>0</v>
      </c>
      <c r="H181" s="98">
        <f t="shared" si="61"/>
        <v>0</v>
      </c>
      <c r="I181" s="98">
        <f t="shared" si="61"/>
        <v>0</v>
      </c>
      <c r="J181" s="98">
        <f t="shared" si="61"/>
        <v>0</v>
      </c>
      <c r="K181" s="98">
        <f t="shared" si="61"/>
        <v>0</v>
      </c>
      <c r="L181" s="98">
        <f t="shared" si="61"/>
        <v>0</v>
      </c>
      <c r="M181" s="98">
        <f t="shared" si="61"/>
        <v>0</v>
      </c>
      <c r="N181" s="98">
        <f t="shared" si="61"/>
        <v>0</v>
      </c>
      <c r="O181" s="98">
        <f t="shared" si="61"/>
        <v>0</v>
      </c>
      <c r="P181" s="98">
        <f t="shared" si="61"/>
        <v>0</v>
      </c>
      <c r="Q181" s="98">
        <f t="shared" si="61"/>
        <v>0</v>
      </c>
      <c r="R181" s="98">
        <f t="shared" si="61"/>
        <v>0</v>
      </c>
      <c r="S181" s="98">
        <f t="shared" si="61"/>
        <v>0</v>
      </c>
      <c r="T181" s="98">
        <f t="shared" si="61"/>
        <v>0</v>
      </c>
      <c r="U181" s="98">
        <f t="shared" si="61"/>
        <v>0</v>
      </c>
      <c r="V181" s="98">
        <f t="shared" si="61"/>
        <v>0</v>
      </c>
      <c r="W181" s="98">
        <f t="shared" si="61"/>
        <v>0</v>
      </c>
      <c r="X181" s="98">
        <f t="shared" si="61"/>
        <v>0</v>
      </c>
      <c r="Y181" s="98">
        <f t="shared" si="61"/>
        <v>0</v>
      </c>
      <c r="Z181" s="98">
        <f t="shared" si="61"/>
        <v>0</v>
      </c>
      <c r="AA181" s="98">
        <f t="shared" si="61"/>
        <v>0</v>
      </c>
      <c r="AB181" s="98">
        <f t="shared" si="61"/>
        <v>0</v>
      </c>
      <c r="AC181" s="98">
        <f t="shared" si="61"/>
        <v>0</v>
      </c>
      <c r="AD181" s="98">
        <f t="shared" si="61"/>
        <v>0</v>
      </c>
      <c r="AE181" s="98">
        <f t="shared" si="61"/>
        <v>0</v>
      </c>
      <c r="AF181" s="98">
        <f t="shared" si="61"/>
        <v>0</v>
      </c>
      <c r="AG181" s="98">
        <f t="shared" si="59"/>
        <v>0</v>
      </c>
      <c r="AH181" s="190">
        <f>SUM(AH173:AH180)</f>
        <v>0</v>
      </c>
    </row>
    <row r="182" spans="1:34" ht="15.75" hidden="1" thickBot="1" x14ac:dyDescent="0.3">
      <c r="A182" s="11"/>
      <c r="B182" s="184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6"/>
      <c r="AH182" s="187"/>
    </row>
    <row r="183" spans="1:34" hidden="1" x14ac:dyDescent="0.25">
      <c r="A183" s="191" t="s">
        <v>126</v>
      </c>
      <c r="B183" s="16"/>
      <c r="C183" s="89" t="s">
        <v>58</v>
      </c>
      <c r="D183" s="89" t="s">
        <v>59</v>
      </c>
      <c r="E183" s="89" t="s">
        <v>60</v>
      </c>
      <c r="F183" s="89" t="s">
        <v>61</v>
      </c>
      <c r="G183" s="89" t="s">
        <v>62</v>
      </c>
      <c r="H183" s="89" t="s">
        <v>63</v>
      </c>
      <c r="I183" s="89" t="s">
        <v>64</v>
      </c>
      <c r="J183" s="89" t="s">
        <v>65</v>
      </c>
      <c r="K183" s="89" t="s">
        <v>66</v>
      </c>
      <c r="L183" s="89" t="s">
        <v>67</v>
      </c>
      <c r="M183" s="89" t="s">
        <v>68</v>
      </c>
      <c r="N183" s="89" t="s">
        <v>69</v>
      </c>
      <c r="O183" s="89" t="s">
        <v>70</v>
      </c>
      <c r="P183" s="89" t="s">
        <v>71</v>
      </c>
      <c r="Q183" s="89" t="s">
        <v>72</v>
      </c>
      <c r="R183" s="3" t="s">
        <v>73</v>
      </c>
      <c r="S183" s="3" t="s">
        <v>74</v>
      </c>
      <c r="T183" s="3" t="s">
        <v>75</v>
      </c>
      <c r="U183" s="3" t="s">
        <v>76</v>
      </c>
      <c r="V183" s="3" t="s">
        <v>77</v>
      </c>
      <c r="W183" s="3" t="s">
        <v>78</v>
      </c>
      <c r="X183" s="3" t="s">
        <v>79</v>
      </c>
      <c r="Y183" s="3" t="s">
        <v>80</v>
      </c>
      <c r="Z183" s="3" t="s">
        <v>81</v>
      </c>
      <c r="AA183" s="3" t="s">
        <v>82</v>
      </c>
      <c r="AB183" s="3" t="s">
        <v>83</v>
      </c>
      <c r="AC183" s="3" t="s">
        <v>84</v>
      </c>
      <c r="AD183" s="3" t="s">
        <v>85</v>
      </c>
      <c r="AE183" s="3" t="s">
        <v>86</v>
      </c>
      <c r="AF183" s="3" t="s">
        <v>87</v>
      </c>
      <c r="AG183" s="23" t="s">
        <v>34</v>
      </c>
      <c r="AH183" s="24" t="s">
        <v>35</v>
      </c>
    </row>
    <row r="184" spans="1:34" hidden="1" x14ac:dyDescent="0.25">
      <c r="A184" s="189" t="s">
        <v>5</v>
      </c>
      <c r="B184" s="1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20">
        <f t="shared" ref="AG184:AG191" si="62">SUM(C184:AF184)</f>
        <v>0</v>
      </c>
      <c r="AH184" s="21">
        <f t="shared" ref="AH184:AH190" si="63">B184-AG184</f>
        <v>0</v>
      </c>
    </row>
    <row r="185" spans="1:34" hidden="1" x14ac:dyDescent="0.25">
      <c r="A185" s="189" t="s">
        <v>7</v>
      </c>
      <c r="B185" s="1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20">
        <f t="shared" si="62"/>
        <v>0</v>
      </c>
      <c r="AH185" s="21">
        <f t="shared" si="63"/>
        <v>0</v>
      </c>
    </row>
    <row r="186" spans="1:34" hidden="1" x14ac:dyDescent="0.25">
      <c r="A186" s="189" t="s">
        <v>38</v>
      </c>
      <c r="B186" s="1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20">
        <f t="shared" si="62"/>
        <v>0</v>
      </c>
      <c r="AH186" s="21">
        <f t="shared" si="63"/>
        <v>0</v>
      </c>
    </row>
    <row r="187" spans="1:34" hidden="1" x14ac:dyDescent="0.25">
      <c r="A187" s="189" t="s">
        <v>8</v>
      </c>
      <c r="B187" s="1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20">
        <f t="shared" si="62"/>
        <v>0</v>
      </c>
      <c r="AH187" s="21">
        <f t="shared" si="63"/>
        <v>0</v>
      </c>
    </row>
    <row r="188" spans="1:34" hidden="1" x14ac:dyDescent="0.25">
      <c r="A188" s="189" t="s">
        <v>9</v>
      </c>
      <c r="B188" s="1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20">
        <f t="shared" si="62"/>
        <v>0</v>
      </c>
      <c r="AH188" s="21">
        <f t="shared" si="63"/>
        <v>0</v>
      </c>
    </row>
    <row r="189" spans="1:34" hidden="1" x14ac:dyDescent="0.25">
      <c r="A189" s="189" t="s">
        <v>20</v>
      </c>
      <c r="B189" s="1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20">
        <f t="shared" si="62"/>
        <v>0</v>
      </c>
      <c r="AH189" s="21">
        <f t="shared" si="63"/>
        <v>0</v>
      </c>
    </row>
    <row r="190" spans="1:34" ht="15.75" hidden="1" thickBot="1" x14ac:dyDescent="0.3">
      <c r="A190" s="192" t="s">
        <v>33</v>
      </c>
      <c r="B190" s="19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22">
        <f t="shared" si="62"/>
        <v>0</v>
      </c>
      <c r="AH190" s="193">
        <f t="shared" si="63"/>
        <v>0</v>
      </c>
    </row>
    <row r="191" spans="1:34" s="182" customFormat="1" ht="15.75" hidden="1" thickBot="1" x14ac:dyDescent="0.3">
      <c r="A191" s="183" t="s">
        <v>36</v>
      </c>
      <c r="B191" s="97">
        <f>SUM(B183:B189)</f>
        <v>0</v>
      </c>
      <c r="C191" s="98">
        <f>SUM(C184:C190)</f>
        <v>0</v>
      </c>
      <c r="D191" s="98">
        <f t="shared" ref="D191:AF191" si="64">SUM(D184:D190)</f>
        <v>0</v>
      </c>
      <c r="E191" s="98">
        <f t="shared" si="64"/>
        <v>0</v>
      </c>
      <c r="F191" s="98">
        <f t="shared" si="64"/>
        <v>0</v>
      </c>
      <c r="G191" s="98">
        <f t="shared" si="64"/>
        <v>0</v>
      </c>
      <c r="H191" s="98">
        <f t="shared" si="64"/>
        <v>0</v>
      </c>
      <c r="I191" s="98">
        <f t="shared" si="64"/>
        <v>0</v>
      </c>
      <c r="J191" s="98">
        <f t="shared" si="64"/>
        <v>0</v>
      </c>
      <c r="K191" s="98">
        <f t="shared" si="64"/>
        <v>0</v>
      </c>
      <c r="L191" s="98">
        <f t="shared" si="64"/>
        <v>0</v>
      </c>
      <c r="M191" s="98">
        <f t="shared" si="64"/>
        <v>0</v>
      </c>
      <c r="N191" s="98">
        <f t="shared" si="64"/>
        <v>0</v>
      </c>
      <c r="O191" s="98">
        <f t="shared" si="64"/>
        <v>0</v>
      </c>
      <c r="P191" s="98">
        <f t="shared" si="64"/>
        <v>0</v>
      </c>
      <c r="Q191" s="98">
        <f t="shared" si="64"/>
        <v>0</v>
      </c>
      <c r="R191" s="98">
        <f t="shared" si="64"/>
        <v>0</v>
      </c>
      <c r="S191" s="98">
        <f t="shared" si="64"/>
        <v>0</v>
      </c>
      <c r="T191" s="98">
        <f t="shared" si="64"/>
        <v>0</v>
      </c>
      <c r="U191" s="98">
        <f t="shared" si="64"/>
        <v>0</v>
      </c>
      <c r="V191" s="98">
        <f t="shared" si="64"/>
        <v>0</v>
      </c>
      <c r="W191" s="98">
        <f t="shared" si="64"/>
        <v>0</v>
      </c>
      <c r="X191" s="98">
        <f t="shared" si="64"/>
        <v>0</v>
      </c>
      <c r="Y191" s="98">
        <f t="shared" si="64"/>
        <v>0</v>
      </c>
      <c r="Z191" s="98">
        <f t="shared" si="64"/>
        <v>0</v>
      </c>
      <c r="AA191" s="98">
        <f t="shared" si="64"/>
        <v>0</v>
      </c>
      <c r="AB191" s="98">
        <f t="shared" si="64"/>
        <v>0</v>
      </c>
      <c r="AC191" s="98">
        <f t="shared" si="64"/>
        <v>0</v>
      </c>
      <c r="AD191" s="98">
        <f t="shared" si="64"/>
        <v>0</v>
      </c>
      <c r="AE191" s="98">
        <f t="shared" si="64"/>
        <v>0</v>
      </c>
      <c r="AF191" s="98">
        <f t="shared" si="64"/>
        <v>0</v>
      </c>
      <c r="AG191" s="98">
        <f t="shared" si="62"/>
        <v>0</v>
      </c>
      <c r="AH191" s="190">
        <f>SUM(AH183:AH190)</f>
        <v>0</v>
      </c>
    </row>
    <row r="192" spans="1:34" ht="15.75" hidden="1" thickBot="1" x14ac:dyDescent="0.3">
      <c r="A192" s="11"/>
      <c r="B192" s="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9"/>
      <c r="AH192" s="10"/>
    </row>
    <row r="193" spans="1:34" hidden="1" x14ac:dyDescent="0.25">
      <c r="A193" s="191" t="s">
        <v>127</v>
      </c>
      <c r="B193" s="16"/>
      <c r="C193" s="89" t="s">
        <v>58</v>
      </c>
      <c r="D193" s="89" t="s">
        <v>59</v>
      </c>
      <c r="E193" s="89" t="s">
        <v>60</v>
      </c>
      <c r="F193" s="89" t="s">
        <v>61</v>
      </c>
      <c r="G193" s="89" t="s">
        <v>62</v>
      </c>
      <c r="H193" s="89" t="s">
        <v>63</v>
      </c>
      <c r="I193" s="89" t="s">
        <v>64</v>
      </c>
      <c r="J193" s="89" t="s">
        <v>65</v>
      </c>
      <c r="K193" s="89" t="s">
        <v>66</v>
      </c>
      <c r="L193" s="89" t="s">
        <v>67</v>
      </c>
      <c r="M193" s="89" t="s">
        <v>68</v>
      </c>
      <c r="N193" s="89" t="s">
        <v>69</v>
      </c>
      <c r="O193" s="89" t="s">
        <v>70</v>
      </c>
      <c r="P193" s="89" t="s">
        <v>71</v>
      </c>
      <c r="Q193" s="89" t="s">
        <v>72</v>
      </c>
      <c r="R193" s="3" t="s">
        <v>73</v>
      </c>
      <c r="S193" s="3" t="s">
        <v>74</v>
      </c>
      <c r="T193" s="3" t="s">
        <v>75</v>
      </c>
      <c r="U193" s="3" t="s">
        <v>76</v>
      </c>
      <c r="V193" s="3" t="s">
        <v>77</v>
      </c>
      <c r="W193" s="3" t="s">
        <v>78</v>
      </c>
      <c r="X193" s="3" t="s">
        <v>79</v>
      </c>
      <c r="Y193" s="3" t="s">
        <v>80</v>
      </c>
      <c r="Z193" s="3" t="s">
        <v>81</v>
      </c>
      <c r="AA193" s="3" t="s">
        <v>82</v>
      </c>
      <c r="AB193" s="3" t="s">
        <v>83</v>
      </c>
      <c r="AC193" s="3" t="s">
        <v>84</v>
      </c>
      <c r="AD193" s="3" t="s">
        <v>85</v>
      </c>
      <c r="AE193" s="3" t="s">
        <v>86</v>
      </c>
      <c r="AF193" s="3" t="s">
        <v>87</v>
      </c>
      <c r="AG193" s="23" t="s">
        <v>34</v>
      </c>
      <c r="AH193" s="24" t="s">
        <v>35</v>
      </c>
    </row>
    <row r="194" spans="1:34" hidden="1" x14ac:dyDescent="0.25">
      <c r="A194" s="189" t="s">
        <v>5</v>
      </c>
      <c r="B194" s="1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20">
        <f t="shared" ref="AG194:AG201" si="65">SUM(C194:AF194)</f>
        <v>0</v>
      </c>
      <c r="AH194" s="21">
        <f t="shared" ref="AH194:AH200" si="66">B194-AG194</f>
        <v>0</v>
      </c>
    </row>
    <row r="195" spans="1:34" hidden="1" x14ac:dyDescent="0.25">
      <c r="A195" s="189" t="s">
        <v>7</v>
      </c>
      <c r="B195" s="1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20">
        <f t="shared" si="65"/>
        <v>0</v>
      </c>
      <c r="AH195" s="21">
        <f t="shared" si="66"/>
        <v>0</v>
      </c>
    </row>
    <row r="196" spans="1:34" hidden="1" x14ac:dyDescent="0.25">
      <c r="A196" s="189" t="s">
        <v>38</v>
      </c>
      <c r="B196" s="1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20">
        <f t="shared" si="65"/>
        <v>0</v>
      </c>
      <c r="AH196" s="21">
        <f t="shared" si="66"/>
        <v>0</v>
      </c>
    </row>
    <row r="197" spans="1:34" hidden="1" x14ac:dyDescent="0.25">
      <c r="A197" s="189" t="s">
        <v>8</v>
      </c>
      <c r="B197" s="1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20">
        <f t="shared" si="65"/>
        <v>0</v>
      </c>
      <c r="AH197" s="21">
        <f t="shared" si="66"/>
        <v>0</v>
      </c>
    </row>
    <row r="198" spans="1:34" hidden="1" x14ac:dyDescent="0.25">
      <c r="A198" s="189" t="s">
        <v>9</v>
      </c>
      <c r="B198" s="1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20">
        <f t="shared" si="65"/>
        <v>0</v>
      </c>
      <c r="AH198" s="21">
        <f t="shared" si="66"/>
        <v>0</v>
      </c>
    </row>
    <row r="199" spans="1:34" hidden="1" x14ac:dyDescent="0.25">
      <c r="A199" s="189" t="s">
        <v>20</v>
      </c>
      <c r="B199" s="1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20">
        <f t="shared" si="65"/>
        <v>0</v>
      </c>
      <c r="AH199" s="21">
        <f t="shared" si="66"/>
        <v>0</v>
      </c>
    </row>
    <row r="200" spans="1:34" ht="15.75" hidden="1" thickBot="1" x14ac:dyDescent="0.3">
      <c r="A200" s="192" t="s">
        <v>33</v>
      </c>
      <c r="B200" s="19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22">
        <f t="shared" si="65"/>
        <v>0</v>
      </c>
      <c r="AH200" s="193">
        <f t="shared" si="66"/>
        <v>0</v>
      </c>
    </row>
    <row r="201" spans="1:34" s="182" customFormat="1" ht="15.75" hidden="1" thickBot="1" x14ac:dyDescent="0.3">
      <c r="A201" s="183" t="s">
        <v>36</v>
      </c>
      <c r="B201" s="194">
        <f>SUM(B193:B199)</f>
        <v>0</v>
      </c>
      <c r="C201" s="195">
        <f>SUM(C194:C200)</f>
        <v>0</v>
      </c>
      <c r="D201" s="195">
        <f t="shared" ref="D201:AF201" si="67">SUM(D194:D200)</f>
        <v>0</v>
      </c>
      <c r="E201" s="195">
        <f t="shared" si="67"/>
        <v>0</v>
      </c>
      <c r="F201" s="195">
        <f t="shared" si="67"/>
        <v>0</v>
      </c>
      <c r="G201" s="195">
        <f t="shared" si="67"/>
        <v>0</v>
      </c>
      <c r="H201" s="195">
        <f t="shared" si="67"/>
        <v>0</v>
      </c>
      <c r="I201" s="195">
        <f t="shared" si="67"/>
        <v>0</v>
      </c>
      <c r="J201" s="195">
        <f t="shared" si="67"/>
        <v>0</v>
      </c>
      <c r="K201" s="195">
        <f t="shared" si="67"/>
        <v>0</v>
      </c>
      <c r="L201" s="195">
        <f t="shared" si="67"/>
        <v>0</v>
      </c>
      <c r="M201" s="195">
        <f t="shared" si="67"/>
        <v>0</v>
      </c>
      <c r="N201" s="195">
        <f t="shared" si="67"/>
        <v>0</v>
      </c>
      <c r="O201" s="195">
        <f t="shared" si="67"/>
        <v>0</v>
      </c>
      <c r="P201" s="195">
        <f t="shared" si="67"/>
        <v>0</v>
      </c>
      <c r="Q201" s="195">
        <f t="shared" si="67"/>
        <v>0</v>
      </c>
      <c r="R201" s="195">
        <f t="shared" si="67"/>
        <v>0</v>
      </c>
      <c r="S201" s="195">
        <f t="shared" si="67"/>
        <v>0</v>
      </c>
      <c r="T201" s="195">
        <f t="shared" si="67"/>
        <v>0</v>
      </c>
      <c r="U201" s="195">
        <f t="shared" si="67"/>
        <v>0</v>
      </c>
      <c r="V201" s="195">
        <f t="shared" si="67"/>
        <v>0</v>
      </c>
      <c r="W201" s="195">
        <f t="shared" si="67"/>
        <v>0</v>
      </c>
      <c r="X201" s="195">
        <f t="shared" si="67"/>
        <v>0</v>
      </c>
      <c r="Y201" s="195">
        <f t="shared" si="67"/>
        <v>0</v>
      </c>
      <c r="Z201" s="195">
        <f t="shared" si="67"/>
        <v>0</v>
      </c>
      <c r="AA201" s="195">
        <f t="shared" si="67"/>
        <v>0</v>
      </c>
      <c r="AB201" s="195">
        <f t="shared" si="67"/>
        <v>0</v>
      </c>
      <c r="AC201" s="195">
        <f t="shared" si="67"/>
        <v>0</v>
      </c>
      <c r="AD201" s="195">
        <f t="shared" si="67"/>
        <v>0</v>
      </c>
      <c r="AE201" s="195">
        <f t="shared" si="67"/>
        <v>0</v>
      </c>
      <c r="AF201" s="195">
        <f t="shared" si="67"/>
        <v>0</v>
      </c>
      <c r="AG201" s="195">
        <f t="shared" si="65"/>
        <v>0</v>
      </c>
      <c r="AH201" s="196">
        <f>SUM(AH193:AH200)</f>
        <v>0</v>
      </c>
    </row>
  </sheetData>
  <sheetProtection algorithmName="SHA-512" hashValue="bSbqYtwWAR98NGJ2WXOSweHNWLM0xIWpsyvHAfRTKPRGcMHuMKos8DDZqoaGQBiO7NdrUJGVH7J+nX5KOalOfQ==" saltValue="u0uakYEdiZb03wtRNyUtKA==" spinCount="100000" sheet="1" objects="1" scenarios="1"/>
  <mergeCells count="1">
    <mergeCell ref="A1:AH1"/>
  </mergeCells>
  <phoneticPr fontId="1" type="noConversion"/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9D8F-83D8-4301-9302-7AEB70E8411C}">
  <sheetPr>
    <tabColor theme="9" tint="-0.249977111117893"/>
  </sheetPr>
  <dimension ref="A1:P35"/>
  <sheetViews>
    <sheetView zoomScale="85" zoomScaleNormal="85" workbookViewId="0">
      <selection activeCell="B4" sqref="B4"/>
    </sheetView>
  </sheetViews>
  <sheetFormatPr defaultRowHeight="15" x14ac:dyDescent="0.25"/>
  <cols>
    <col min="1" max="1" width="25" bestFit="1" customWidth="1"/>
    <col min="2" max="5" width="12.140625" style="12" bestFit="1" customWidth="1"/>
    <col min="6" max="10" width="12.140625" style="12" customWidth="1"/>
    <col min="11" max="11" width="15.85546875" style="15" customWidth="1"/>
    <col min="13" max="13" width="25" bestFit="1" customWidth="1"/>
    <col min="14" max="14" width="14.7109375" bestFit="1" customWidth="1"/>
    <col min="15" max="15" width="16.140625" bestFit="1" customWidth="1"/>
    <col min="16" max="16" width="14.7109375" bestFit="1" customWidth="1"/>
  </cols>
  <sheetData>
    <row r="1" spans="1:16" ht="26.25" x14ac:dyDescent="0.4">
      <c r="A1" s="34" t="s">
        <v>131</v>
      </c>
      <c r="B1" s="34"/>
      <c r="C1" s="34"/>
      <c r="D1" s="34"/>
      <c r="E1" s="34"/>
      <c r="F1" s="34"/>
      <c r="G1" s="34"/>
      <c r="H1" s="291" t="s">
        <v>191</v>
      </c>
      <c r="I1" s="34"/>
      <c r="J1" s="34"/>
      <c r="K1" s="34"/>
    </row>
    <row r="2" spans="1:16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M2" s="37" t="s">
        <v>37</v>
      </c>
      <c r="N2" s="37" t="s">
        <v>130</v>
      </c>
      <c r="O2" s="38" t="s">
        <v>133</v>
      </c>
      <c r="P2" s="37" t="s">
        <v>132</v>
      </c>
    </row>
    <row r="3" spans="1:16" x14ac:dyDescent="0.25">
      <c r="A3" s="245" t="s">
        <v>37</v>
      </c>
      <c r="B3" s="246" t="s">
        <v>58</v>
      </c>
      <c r="C3" s="246" t="s">
        <v>59</v>
      </c>
      <c r="D3" s="246" t="s">
        <v>60</v>
      </c>
      <c r="E3" s="246" t="s">
        <v>61</v>
      </c>
      <c r="F3" s="246" t="s">
        <v>62</v>
      </c>
      <c r="G3" s="246" t="s">
        <v>63</v>
      </c>
      <c r="H3" s="246" t="s">
        <v>64</v>
      </c>
      <c r="I3" s="246" t="s">
        <v>65</v>
      </c>
      <c r="J3" s="246" t="s">
        <v>66</v>
      </c>
      <c r="K3" s="246" t="s">
        <v>67</v>
      </c>
      <c r="M3" s="37" t="s">
        <v>5</v>
      </c>
      <c r="N3" s="38">
        <v>41333</v>
      </c>
      <c r="O3" s="38">
        <f t="shared" ref="O3:O9" si="0">SUM(B4:K4,B14:K14,B24:K24)</f>
        <v>0</v>
      </c>
      <c r="P3" s="38">
        <f t="shared" ref="P3:P8" si="1">N3-O3</f>
        <v>41333</v>
      </c>
    </row>
    <row r="4" spans="1:16" x14ac:dyDescent="0.25">
      <c r="A4" s="245" t="s">
        <v>5</v>
      </c>
      <c r="B4" s="91"/>
      <c r="C4" s="91"/>
      <c r="D4" s="91"/>
      <c r="E4" s="91"/>
      <c r="F4" s="91"/>
      <c r="G4" s="91"/>
      <c r="H4" s="91"/>
      <c r="I4" s="91"/>
      <c r="J4" s="91"/>
      <c r="K4" s="91"/>
      <c r="M4" s="37" t="s">
        <v>7</v>
      </c>
      <c r="N4" s="38">
        <v>4866</v>
      </c>
      <c r="O4" s="38">
        <f t="shared" si="0"/>
        <v>0</v>
      </c>
      <c r="P4" s="38">
        <f t="shared" si="1"/>
        <v>4866</v>
      </c>
    </row>
    <row r="5" spans="1:16" x14ac:dyDescent="0.25">
      <c r="A5" s="247" t="s">
        <v>7</v>
      </c>
      <c r="B5" s="91"/>
      <c r="C5" s="91"/>
      <c r="D5" s="91"/>
      <c r="E5" s="91"/>
      <c r="F5" s="91"/>
      <c r="G5" s="91"/>
      <c r="H5" s="91"/>
      <c r="I5" s="91"/>
      <c r="J5" s="91"/>
      <c r="K5" s="91"/>
      <c r="M5" s="37" t="s">
        <v>38</v>
      </c>
      <c r="N5" s="38"/>
      <c r="O5" s="38">
        <f t="shared" si="0"/>
        <v>0</v>
      </c>
      <c r="P5" s="38">
        <f t="shared" si="1"/>
        <v>0</v>
      </c>
    </row>
    <row r="6" spans="1:16" x14ac:dyDescent="0.25">
      <c r="A6" s="37" t="s">
        <v>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M6" s="37" t="s">
        <v>8</v>
      </c>
      <c r="N6" s="38">
        <v>4075</v>
      </c>
      <c r="O6" s="38">
        <f t="shared" si="0"/>
        <v>0</v>
      </c>
      <c r="P6" s="38">
        <f t="shared" si="1"/>
        <v>4075</v>
      </c>
    </row>
    <row r="7" spans="1:16" x14ac:dyDescent="0.25">
      <c r="A7" s="37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1"/>
      <c r="M7" s="37" t="s">
        <v>9</v>
      </c>
      <c r="N7" s="38">
        <v>13000</v>
      </c>
      <c r="O7" s="38">
        <f t="shared" si="0"/>
        <v>0</v>
      </c>
      <c r="P7" s="38">
        <f t="shared" si="1"/>
        <v>13000</v>
      </c>
    </row>
    <row r="8" spans="1:16" x14ac:dyDescent="0.25">
      <c r="A8" s="37" t="s">
        <v>9</v>
      </c>
      <c r="B8" s="91"/>
      <c r="C8" s="91"/>
      <c r="D8" s="91"/>
      <c r="E8" s="91"/>
      <c r="F8" s="91"/>
      <c r="G8" s="91"/>
      <c r="H8" s="91"/>
      <c r="I8" s="91"/>
      <c r="J8" s="91"/>
      <c r="K8" s="91"/>
      <c r="M8" s="37" t="s">
        <v>20</v>
      </c>
      <c r="N8" s="38">
        <v>1000</v>
      </c>
      <c r="O8" s="38">
        <f t="shared" si="0"/>
        <v>0</v>
      </c>
      <c r="P8" s="38">
        <f t="shared" si="1"/>
        <v>1000</v>
      </c>
    </row>
    <row r="9" spans="1:16" x14ac:dyDescent="0.25">
      <c r="A9" s="37" t="s">
        <v>20</v>
      </c>
      <c r="B9" s="91"/>
      <c r="C9" s="91"/>
      <c r="D9" s="91"/>
      <c r="E9" s="91"/>
      <c r="F9" s="91"/>
      <c r="G9" s="91"/>
      <c r="H9" s="91"/>
      <c r="I9" s="91"/>
      <c r="J9" s="91"/>
      <c r="K9" s="91"/>
      <c r="M9" s="37" t="s">
        <v>172</v>
      </c>
      <c r="N9" s="38">
        <v>316.89999999999998</v>
      </c>
      <c r="O9" s="38">
        <f t="shared" si="0"/>
        <v>0</v>
      </c>
      <c r="P9" s="38">
        <f>N9-O9</f>
        <v>316.89999999999998</v>
      </c>
    </row>
    <row r="10" spans="1:16" x14ac:dyDescent="0.25">
      <c r="A10" s="248" t="s">
        <v>33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M10" s="198" t="s">
        <v>27</v>
      </c>
      <c r="N10" s="199">
        <f>SUM(N3:N9)</f>
        <v>64590.9</v>
      </c>
      <c r="O10" s="199">
        <f>SUM(O3:O9)</f>
        <v>0</v>
      </c>
      <c r="P10" s="199">
        <f>SUM(P3:P9)</f>
        <v>64590.9</v>
      </c>
    </row>
    <row r="11" spans="1:16" ht="15.75" thickBot="1" x14ac:dyDescent="0.3">
      <c r="A11" s="35" t="s">
        <v>36</v>
      </c>
      <c r="B11" s="36">
        <f t="shared" ref="B11:K11" si="2">SUM(B4:B9)</f>
        <v>0</v>
      </c>
      <c r="C11" s="36">
        <f t="shared" si="2"/>
        <v>0</v>
      </c>
      <c r="D11" s="36">
        <f t="shared" si="2"/>
        <v>0</v>
      </c>
      <c r="E11" s="36">
        <f t="shared" si="2"/>
        <v>0</v>
      </c>
      <c r="F11" s="36">
        <f t="shared" si="2"/>
        <v>0</v>
      </c>
      <c r="G11" s="36">
        <f t="shared" si="2"/>
        <v>0</v>
      </c>
      <c r="H11" s="36">
        <f t="shared" si="2"/>
        <v>0</v>
      </c>
      <c r="I11" s="36">
        <f t="shared" si="2"/>
        <v>0</v>
      </c>
      <c r="J11" s="36">
        <f t="shared" si="2"/>
        <v>0</v>
      </c>
      <c r="K11" s="36">
        <f t="shared" si="2"/>
        <v>0</v>
      </c>
    </row>
    <row r="12" spans="1:16" ht="15.75" thickBot="1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6" x14ac:dyDescent="0.25">
      <c r="A13" s="245" t="s">
        <v>37</v>
      </c>
      <c r="B13" s="249" t="s">
        <v>68</v>
      </c>
      <c r="C13" s="249" t="s">
        <v>69</v>
      </c>
      <c r="D13" s="249" t="s">
        <v>70</v>
      </c>
      <c r="E13" s="249" t="s">
        <v>71</v>
      </c>
      <c r="F13" s="249" t="s">
        <v>72</v>
      </c>
      <c r="G13" s="249" t="s">
        <v>73</v>
      </c>
      <c r="H13" s="249" t="s">
        <v>74</v>
      </c>
      <c r="I13" s="249" t="s">
        <v>75</v>
      </c>
      <c r="J13" s="249" t="s">
        <v>76</v>
      </c>
      <c r="K13" s="249" t="s">
        <v>77</v>
      </c>
      <c r="M13" s="12"/>
    </row>
    <row r="14" spans="1:16" x14ac:dyDescent="0.25">
      <c r="A14" s="250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12"/>
      <c r="M14" s="12"/>
      <c r="N14" s="12"/>
    </row>
    <row r="15" spans="1:16" x14ac:dyDescent="0.25">
      <c r="A15" s="251" t="s">
        <v>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12"/>
      <c r="M15" s="12"/>
      <c r="N15" s="12"/>
    </row>
    <row r="16" spans="1:16" x14ac:dyDescent="0.25">
      <c r="A16" s="252" t="s">
        <v>38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12"/>
      <c r="N16" s="12"/>
    </row>
    <row r="17" spans="1:16" x14ac:dyDescent="0.25">
      <c r="A17" s="252" t="s">
        <v>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12"/>
      <c r="M17" s="12"/>
      <c r="N17" s="12"/>
    </row>
    <row r="18" spans="1:16" x14ac:dyDescent="0.25">
      <c r="A18" s="252" t="s">
        <v>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12"/>
      <c r="M18" s="12"/>
      <c r="N18" s="12"/>
    </row>
    <row r="19" spans="1:16" x14ac:dyDescent="0.25">
      <c r="A19" s="252" t="s">
        <v>20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12"/>
      <c r="M19" s="12"/>
      <c r="N19" s="12"/>
    </row>
    <row r="20" spans="1:16" x14ac:dyDescent="0.25">
      <c r="A20" s="253" t="s">
        <v>33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2"/>
      <c r="M20" s="12"/>
      <c r="N20" s="12"/>
    </row>
    <row r="21" spans="1:16" ht="15.75" thickBot="1" x14ac:dyDescent="0.3">
      <c r="A21" s="35" t="s">
        <v>36</v>
      </c>
      <c r="B21" s="36">
        <f t="shared" ref="B21:K21" si="3">SUM(B14:B19)</f>
        <v>0</v>
      </c>
      <c r="C21" s="36">
        <f t="shared" si="3"/>
        <v>0</v>
      </c>
      <c r="D21" s="36">
        <f t="shared" si="3"/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 t="shared" si="3"/>
        <v>0</v>
      </c>
      <c r="I21" s="36">
        <f t="shared" si="3"/>
        <v>0</v>
      </c>
      <c r="J21" s="36">
        <f t="shared" si="3"/>
        <v>0</v>
      </c>
      <c r="K21" s="36">
        <f t="shared" si="3"/>
        <v>0</v>
      </c>
      <c r="L21" s="12"/>
      <c r="M21" s="12"/>
      <c r="N21" s="12"/>
    </row>
    <row r="22" spans="1:16" ht="15.75" thickBot="1" x14ac:dyDescent="0.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12"/>
      <c r="M22" s="12"/>
      <c r="N22" s="12"/>
    </row>
    <row r="23" spans="1:16" x14ac:dyDescent="0.25">
      <c r="A23" s="245" t="s">
        <v>37</v>
      </c>
      <c r="B23" s="254" t="s">
        <v>78</v>
      </c>
      <c r="C23" s="254" t="s">
        <v>79</v>
      </c>
      <c r="D23" s="254" t="s">
        <v>80</v>
      </c>
      <c r="E23" s="254" t="s">
        <v>81</v>
      </c>
      <c r="F23" s="254" t="s">
        <v>82</v>
      </c>
      <c r="G23" s="254" t="s">
        <v>83</v>
      </c>
      <c r="H23" s="254" t="s">
        <v>84</v>
      </c>
      <c r="I23" s="254" t="s">
        <v>85</v>
      </c>
      <c r="J23" s="254" t="s">
        <v>86</v>
      </c>
      <c r="K23" s="254" t="s">
        <v>87</v>
      </c>
      <c r="L23" s="12"/>
      <c r="M23" s="12"/>
      <c r="N23" s="12"/>
      <c r="P23" s="15"/>
    </row>
    <row r="24" spans="1:16" x14ac:dyDescent="0.25">
      <c r="A24" s="250" t="s">
        <v>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2"/>
      <c r="M24" s="12"/>
      <c r="N24" s="12"/>
      <c r="P24" s="15"/>
    </row>
    <row r="25" spans="1:16" x14ac:dyDescent="0.25">
      <c r="A25" s="251" t="s">
        <v>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12"/>
      <c r="M25" s="12"/>
      <c r="N25" s="12"/>
      <c r="P25" s="15"/>
    </row>
    <row r="26" spans="1:16" x14ac:dyDescent="0.25">
      <c r="A26" s="252" t="s">
        <v>38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12"/>
      <c r="M26" s="12"/>
      <c r="N26" s="12"/>
      <c r="P26" s="15"/>
    </row>
    <row r="27" spans="1:16" x14ac:dyDescent="0.25">
      <c r="A27" s="252" t="s">
        <v>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12"/>
      <c r="M27" s="12"/>
      <c r="N27" s="12"/>
      <c r="P27" s="15"/>
    </row>
    <row r="28" spans="1:16" x14ac:dyDescent="0.25">
      <c r="A28" s="252" t="s">
        <v>9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12"/>
      <c r="M28" s="12"/>
      <c r="N28" s="12"/>
      <c r="P28" s="15"/>
    </row>
    <row r="29" spans="1:16" x14ac:dyDescent="0.25">
      <c r="A29" s="252" t="s">
        <v>20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12"/>
      <c r="M29" s="12"/>
      <c r="N29" s="12"/>
      <c r="P29" s="15"/>
    </row>
    <row r="30" spans="1:16" x14ac:dyDescent="0.25">
      <c r="A30" s="253" t="s">
        <v>33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2"/>
      <c r="M30" s="12"/>
      <c r="N30" s="12"/>
      <c r="P30" s="15"/>
    </row>
    <row r="31" spans="1:16" ht="15.75" thickBot="1" x14ac:dyDescent="0.3">
      <c r="A31" s="35" t="s">
        <v>36</v>
      </c>
      <c r="B31" s="36">
        <f t="shared" ref="B31:K31" si="4">SUM(B24:B29)</f>
        <v>0</v>
      </c>
      <c r="C31" s="36">
        <f t="shared" si="4"/>
        <v>0</v>
      </c>
      <c r="D31" s="36">
        <f t="shared" si="4"/>
        <v>0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6">
        <f t="shared" si="4"/>
        <v>0</v>
      </c>
      <c r="L31" s="12"/>
      <c r="M31" s="12"/>
      <c r="N31" s="12"/>
      <c r="P31" s="15"/>
    </row>
    <row r="32" spans="1:16" ht="15.75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12"/>
      <c r="M32" s="12"/>
      <c r="N32" s="12"/>
      <c r="P32" s="15"/>
    </row>
    <row r="33" spans="12:16" x14ac:dyDescent="0.25">
      <c r="L33" s="12"/>
      <c r="M33" s="12"/>
      <c r="N33" s="12"/>
      <c r="P33" s="15"/>
    </row>
    <row r="34" spans="12:16" x14ac:dyDescent="0.25">
      <c r="L34" s="12"/>
      <c r="M34" s="12"/>
      <c r="N34" s="12"/>
      <c r="P34" s="15"/>
    </row>
    <row r="35" spans="12:16" x14ac:dyDescent="0.25">
      <c r="L35" s="12"/>
    </row>
  </sheetData>
  <sheetProtection algorithmName="SHA-512" hashValue="SWUniQ2DrgO/N/zkNT1sF6Y5kXyuqV2BxoCbQ81kv/l0o78/zrmbAm4WiTYFbPyuqzhuneT95b8uupbeZ9kQPA==" saltValue="1UakKFNaAoO8udwsS6CWbg==" spinCount="100000" sheet="1"/>
  <phoneticPr fontId="4" type="noConversion"/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1CC5-18F0-439A-9DDB-652E7E3D4B34}">
  <sheetPr>
    <tabColor theme="3" tint="0.39997558519241921"/>
    <pageSetUpPr fitToPage="1"/>
  </sheetPr>
  <dimension ref="A1:H30"/>
  <sheetViews>
    <sheetView workbookViewId="0">
      <selection activeCell="F5" sqref="A5:F5"/>
    </sheetView>
  </sheetViews>
  <sheetFormatPr defaultRowHeight="15" x14ac:dyDescent="0.25"/>
  <cols>
    <col min="1" max="3" width="18.7109375" style="44" customWidth="1"/>
    <col min="4" max="4" width="24.7109375" style="44" customWidth="1"/>
    <col min="5" max="5" width="22.28515625" style="44" customWidth="1"/>
    <col min="6" max="6" width="19.5703125" style="44" customWidth="1"/>
    <col min="7" max="7" width="10.85546875" style="44" hidden="1" customWidth="1"/>
    <col min="8" max="8" width="16.140625" style="50" customWidth="1"/>
  </cols>
  <sheetData>
    <row r="1" spans="1:8" ht="21" thickBot="1" x14ac:dyDescent="0.3">
      <c r="A1" s="316" t="s">
        <v>191</v>
      </c>
      <c r="B1" s="317"/>
      <c r="C1" s="317"/>
      <c r="D1" s="317"/>
      <c r="E1" s="317"/>
      <c r="F1" s="317"/>
      <c r="G1" s="317"/>
      <c r="H1" s="318"/>
    </row>
    <row r="2" spans="1:8" ht="24" thickBot="1" x14ac:dyDescent="0.3">
      <c r="A2" s="319" t="s">
        <v>22</v>
      </c>
      <c r="B2" s="320"/>
      <c r="C2" s="320"/>
      <c r="D2" s="320"/>
      <c r="E2" s="320"/>
      <c r="F2" s="201" t="s">
        <v>175</v>
      </c>
      <c r="G2" s="204"/>
      <c r="H2" s="271">
        <v>1</v>
      </c>
    </row>
    <row r="3" spans="1:8" x14ac:dyDescent="0.25">
      <c r="A3" s="313"/>
      <c r="B3" s="314"/>
      <c r="C3" s="314"/>
      <c r="D3" s="314"/>
      <c r="E3" s="314"/>
      <c r="F3" s="314"/>
      <c r="G3" s="314"/>
      <c r="H3" s="315"/>
    </row>
    <row r="4" spans="1:8" x14ac:dyDescent="0.25">
      <c r="A4" s="51" t="s">
        <v>23</v>
      </c>
      <c r="B4" s="269" t="s">
        <v>178</v>
      </c>
      <c r="C4" s="52" t="s">
        <v>16</v>
      </c>
      <c r="D4" s="52" t="s">
        <v>173</v>
      </c>
      <c r="E4" s="52" t="s">
        <v>174</v>
      </c>
      <c r="F4" s="52" t="s">
        <v>24</v>
      </c>
      <c r="G4" s="52" t="s">
        <v>25</v>
      </c>
      <c r="H4" s="53" t="s">
        <v>26</v>
      </c>
    </row>
    <row r="5" spans="1:8" x14ac:dyDescent="0.25">
      <c r="A5" s="276"/>
      <c r="B5" s="277"/>
      <c r="C5" s="278"/>
      <c r="D5" s="279"/>
      <c r="E5" s="279"/>
      <c r="F5" s="279"/>
      <c r="G5" s="59">
        <v>0.47</v>
      </c>
      <c r="H5" s="65">
        <f>F5*G5</f>
        <v>0</v>
      </c>
    </row>
    <row r="6" spans="1:8" x14ac:dyDescent="0.25">
      <c r="A6" s="276"/>
      <c r="B6" s="277"/>
      <c r="C6" s="278"/>
      <c r="D6" s="279"/>
      <c r="E6" s="279"/>
      <c r="F6" s="279"/>
      <c r="G6" s="59">
        <v>0.47</v>
      </c>
      <c r="H6" s="65">
        <f t="shared" ref="H6:H29" si="0">F6*G6</f>
        <v>0</v>
      </c>
    </row>
    <row r="7" spans="1:8" x14ac:dyDescent="0.25">
      <c r="A7" s="276"/>
      <c r="B7" s="277"/>
      <c r="C7" s="278"/>
      <c r="D7" s="279"/>
      <c r="E7" s="279"/>
      <c r="F7" s="279"/>
      <c r="G7" s="59">
        <v>0.47</v>
      </c>
      <c r="H7" s="65">
        <f t="shared" si="0"/>
        <v>0</v>
      </c>
    </row>
    <row r="8" spans="1:8" x14ac:dyDescent="0.25">
      <c r="A8" s="276"/>
      <c r="B8" s="277"/>
      <c r="C8" s="278"/>
      <c r="D8" s="279"/>
      <c r="E8" s="279"/>
      <c r="F8" s="279"/>
      <c r="G8" s="59">
        <v>0.47</v>
      </c>
      <c r="H8" s="65">
        <f t="shared" si="0"/>
        <v>0</v>
      </c>
    </row>
    <row r="9" spans="1:8" x14ac:dyDescent="0.25">
      <c r="A9" s="276"/>
      <c r="B9" s="277"/>
      <c r="C9" s="278"/>
      <c r="D9" s="279"/>
      <c r="E9" s="279"/>
      <c r="F9" s="279"/>
      <c r="G9" s="59">
        <v>0.47</v>
      </c>
      <c r="H9" s="65">
        <f t="shared" si="0"/>
        <v>0</v>
      </c>
    </row>
    <row r="10" spans="1:8" x14ac:dyDescent="0.25">
      <c r="A10" s="276"/>
      <c r="B10" s="277"/>
      <c r="C10" s="278"/>
      <c r="D10" s="279"/>
      <c r="E10" s="279"/>
      <c r="F10" s="279"/>
      <c r="G10" s="59">
        <v>0.47</v>
      </c>
      <c r="H10" s="65">
        <f t="shared" si="0"/>
        <v>0</v>
      </c>
    </row>
    <row r="11" spans="1:8" x14ac:dyDescent="0.25">
      <c r="A11" s="276"/>
      <c r="B11" s="277"/>
      <c r="C11" s="278"/>
      <c r="D11" s="279"/>
      <c r="E11" s="279"/>
      <c r="F11" s="279"/>
      <c r="G11" s="59">
        <v>0.47</v>
      </c>
      <c r="H11" s="65">
        <f t="shared" si="0"/>
        <v>0</v>
      </c>
    </row>
    <row r="12" spans="1:8" x14ac:dyDescent="0.25">
      <c r="A12" s="276"/>
      <c r="B12" s="277"/>
      <c r="C12" s="278"/>
      <c r="D12" s="279"/>
      <c r="E12" s="279"/>
      <c r="F12" s="279"/>
      <c r="G12" s="59">
        <v>0.47</v>
      </c>
      <c r="H12" s="65">
        <f t="shared" si="0"/>
        <v>0</v>
      </c>
    </row>
    <row r="13" spans="1:8" x14ac:dyDescent="0.25">
      <c r="A13" s="276"/>
      <c r="B13" s="277"/>
      <c r="C13" s="278"/>
      <c r="D13" s="279"/>
      <c r="E13" s="279"/>
      <c r="F13" s="279"/>
      <c r="G13" s="59">
        <v>0.47</v>
      </c>
      <c r="H13" s="65">
        <f t="shared" si="0"/>
        <v>0</v>
      </c>
    </row>
    <row r="14" spans="1:8" x14ac:dyDescent="0.25">
      <c r="A14" s="276"/>
      <c r="B14" s="277"/>
      <c r="C14" s="278"/>
      <c r="D14" s="279"/>
      <c r="E14" s="279"/>
      <c r="F14" s="279"/>
      <c r="G14" s="59">
        <v>0.47</v>
      </c>
      <c r="H14" s="65">
        <f t="shared" si="0"/>
        <v>0</v>
      </c>
    </row>
    <row r="15" spans="1:8" x14ac:dyDescent="0.25">
      <c r="A15" s="276"/>
      <c r="B15" s="277"/>
      <c r="C15" s="278"/>
      <c r="D15" s="279"/>
      <c r="E15" s="279"/>
      <c r="F15" s="279"/>
      <c r="G15" s="59">
        <v>0.47</v>
      </c>
      <c r="H15" s="65">
        <f t="shared" si="0"/>
        <v>0</v>
      </c>
    </row>
    <row r="16" spans="1:8" x14ac:dyDescent="0.25">
      <c r="A16" s="276"/>
      <c r="B16" s="277"/>
      <c r="C16" s="278"/>
      <c r="D16" s="279"/>
      <c r="E16" s="279"/>
      <c r="F16" s="279"/>
      <c r="G16" s="59">
        <v>0.47</v>
      </c>
      <c r="H16" s="65">
        <f t="shared" si="0"/>
        <v>0</v>
      </c>
    </row>
    <row r="17" spans="1:8" x14ac:dyDescent="0.25">
      <c r="A17" s="276"/>
      <c r="B17" s="277"/>
      <c r="C17" s="278"/>
      <c r="D17" s="279"/>
      <c r="E17" s="279"/>
      <c r="F17" s="279"/>
      <c r="G17" s="59">
        <v>0.47</v>
      </c>
      <c r="H17" s="65">
        <f t="shared" si="0"/>
        <v>0</v>
      </c>
    </row>
    <row r="18" spans="1:8" x14ac:dyDescent="0.25">
      <c r="A18" s="276"/>
      <c r="B18" s="277"/>
      <c r="C18" s="278"/>
      <c r="D18" s="279"/>
      <c r="E18" s="279"/>
      <c r="F18" s="279"/>
      <c r="G18" s="59">
        <v>0.47</v>
      </c>
      <c r="H18" s="65">
        <f t="shared" si="0"/>
        <v>0</v>
      </c>
    </row>
    <row r="19" spans="1:8" x14ac:dyDescent="0.25">
      <c r="A19" s="276"/>
      <c r="B19" s="277"/>
      <c r="C19" s="278"/>
      <c r="D19" s="279"/>
      <c r="E19" s="279"/>
      <c r="F19" s="279"/>
      <c r="G19" s="59">
        <v>0.47</v>
      </c>
      <c r="H19" s="65">
        <f t="shared" si="0"/>
        <v>0</v>
      </c>
    </row>
    <row r="20" spans="1:8" x14ac:dyDescent="0.25">
      <c r="A20" s="276"/>
      <c r="B20" s="277"/>
      <c r="C20" s="278"/>
      <c r="D20" s="279"/>
      <c r="E20" s="279"/>
      <c r="F20" s="279"/>
      <c r="G20" s="59">
        <v>0.47</v>
      </c>
      <c r="H20" s="65">
        <f t="shared" si="0"/>
        <v>0</v>
      </c>
    </row>
    <row r="21" spans="1:8" x14ac:dyDescent="0.25">
      <c r="A21" s="276"/>
      <c r="B21" s="277"/>
      <c r="C21" s="278"/>
      <c r="D21" s="279"/>
      <c r="E21" s="279"/>
      <c r="F21" s="279"/>
      <c r="G21" s="59">
        <v>0.47</v>
      </c>
      <c r="H21" s="65">
        <f t="shared" si="0"/>
        <v>0</v>
      </c>
    </row>
    <row r="22" spans="1:8" x14ac:dyDescent="0.25">
      <c r="A22" s="276"/>
      <c r="B22" s="277"/>
      <c r="C22" s="278"/>
      <c r="D22" s="279"/>
      <c r="E22" s="279"/>
      <c r="F22" s="279"/>
      <c r="G22" s="59">
        <v>0.47</v>
      </c>
      <c r="H22" s="65">
        <f t="shared" si="0"/>
        <v>0</v>
      </c>
    </row>
    <row r="23" spans="1:8" x14ac:dyDescent="0.25">
      <c r="A23" s="276"/>
      <c r="B23" s="277"/>
      <c r="C23" s="278"/>
      <c r="D23" s="279"/>
      <c r="E23" s="279"/>
      <c r="F23" s="279"/>
      <c r="G23" s="59">
        <v>0.47</v>
      </c>
      <c r="H23" s="65">
        <f t="shared" si="0"/>
        <v>0</v>
      </c>
    </row>
    <row r="24" spans="1:8" x14ac:dyDescent="0.25">
      <c r="A24" s="276"/>
      <c r="B24" s="277"/>
      <c r="C24" s="278"/>
      <c r="D24" s="279"/>
      <c r="E24" s="279"/>
      <c r="F24" s="279"/>
      <c r="G24" s="59">
        <v>0.47</v>
      </c>
      <c r="H24" s="65">
        <f t="shared" si="0"/>
        <v>0</v>
      </c>
    </row>
    <row r="25" spans="1:8" x14ac:dyDescent="0.25">
      <c r="A25" s="276"/>
      <c r="B25" s="277"/>
      <c r="C25" s="278"/>
      <c r="D25" s="279"/>
      <c r="E25" s="279"/>
      <c r="F25" s="279"/>
      <c r="G25" s="59">
        <v>0.47</v>
      </c>
      <c r="H25" s="65">
        <f t="shared" si="0"/>
        <v>0</v>
      </c>
    </row>
    <row r="26" spans="1:8" x14ac:dyDescent="0.25">
      <c r="A26" s="276"/>
      <c r="B26" s="277"/>
      <c r="C26" s="278"/>
      <c r="D26" s="279"/>
      <c r="E26" s="279"/>
      <c r="F26" s="279"/>
      <c r="G26" s="59">
        <v>0.47</v>
      </c>
      <c r="H26" s="65">
        <f t="shared" si="0"/>
        <v>0</v>
      </c>
    </row>
    <row r="27" spans="1:8" x14ac:dyDescent="0.25">
      <c r="A27" s="276"/>
      <c r="B27" s="277"/>
      <c r="C27" s="278"/>
      <c r="D27" s="279"/>
      <c r="E27" s="279"/>
      <c r="F27" s="279"/>
      <c r="G27" s="59">
        <v>0.47</v>
      </c>
      <c r="H27" s="65">
        <f t="shared" si="0"/>
        <v>0</v>
      </c>
    </row>
    <row r="28" spans="1:8" x14ac:dyDescent="0.25">
      <c r="A28" s="86"/>
      <c r="B28" s="270"/>
      <c r="C28" s="212"/>
      <c r="D28" s="88"/>
      <c r="E28" s="88"/>
      <c r="F28" s="88"/>
      <c r="G28" s="59">
        <v>0.47</v>
      </c>
      <c r="H28" s="65">
        <f t="shared" si="0"/>
        <v>0</v>
      </c>
    </row>
    <row r="29" spans="1:8" ht="15.75" thickBot="1" x14ac:dyDescent="0.3">
      <c r="A29" s="86"/>
      <c r="B29" s="270"/>
      <c r="C29" s="212"/>
      <c r="D29" s="88"/>
      <c r="E29" s="88"/>
      <c r="F29" s="88"/>
      <c r="G29" s="60">
        <v>0.47</v>
      </c>
      <c r="H29" s="65">
        <f t="shared" si="0"/>
        <v>0</v>
      </c>
    </row>
    <row r="30" spans="1:8" ht="18.75" thickBot="1" x14ac:dyDescent="0.3">
      <c r="A30" s="54"/>
      <c r="B30" s="55"/>
      <c r="C30" s="55"/>
      <c r="D30" s="56"/>
      <c r="E30" s="56"/>
      <c r="F30" s="62" t="s">
        <v>27</v>
      </c>
      <c r="G30" s="58" t="s">
        <v>27</v>
      </c>
      <c r="H30" s="75">
        <f>SUM(H5:H29)</f>
        <v>0</v>
      </c>
    </row>
  </sheetData>
  <sheetProtection algorithmName="SHA-512" hashValue="fD7FiHv4vJA8x9F1og1WzOYSkYVTV7PRv6jJ5DvaPxutVKZFXXtXm94CwoUApPm/QIfgBmnf9uyqoEIJ893HZQ==" saltValue="Um1TfRWr7cRbpq1ClZb2cw==" spinCount="100000" sheet="1"/>
  <mergeCells count="3">
    <mergeCell ref="A3:H3"/>
    <mergeCell ref="A1:H1"/>
    <mergeCell ref="A2:E2"/>
  </mergeCells>
  <conditionalFormatting sqref="A5:C29">
    <cfRule type="duplicateValues" dxfId="5" priority="1"/>
  </conditionalFormatting>
  <conditionalFormatting sqref="D5:D29">
    <cfRule type="duplicateValues" dxfId="4" priority="2"/>
  </conditionalFormatting>
  <printOptions horizontalCentered="1"/>
  <pageMargins left="0.7" right="0.7" top="0.75" bottom="0.75" header="0.3" footer="0.3"/>
  <pageSetup scale="8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375AAA-FEFE-46B3-B454-288D9D53F704}">
          <x14:formula1>
            <xm:f>Sheet1!$B$1:$B$30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649B-D3C7-41BD-A063-82F94743B74A}">
  <sheetPr>
    <tabColor theme="3" tint="0.39997558519241921"/>
  </sheetPr>
  <dimension ref="A1:G30"/>
  <sheetViews>
    <sheetView workbookViewId="0">
      <selection activeCell="D6" sqref="A5:D6"/>
    </sheetView>
  </sheetViews>
  <sheetFormatPr defaultRowHeight="15" x14ac:dyDescent="0.25"/>
  <cols>
    <col min="1" max="1" width="18.7109375" style="1" customWidth="1"/>
    <col min="2" max="2" width="27.85546875" style="1" customWidth="1"/>
    <col min="3" max="3" width="20.42578125" style="1" customWidth="1"/>
    <col min="4" max="4" width="20.140625" style="1" customWidth="1"/>
    <col min="5" max="5" width="17.7109375" style="1" customWidth="1"/>
    <col min="6" max="6" width="16.7109375" style="1" hidden="1" customWidth="1"/>
    <col min="7" max="7" width="17" style="2" customWidth="1"/>
  </cols>
  <sheetData>
    <row r="1" spans="1:7" ht="21" thickBot="1" x14ac:dyDescent="0.3">
      <c r="A1" s="316" t="s">
        <v>191</v>
      </c>
      <c r="B1" s="317"/>
      <c r="C1" s="317"/>
      <c r="D1" s="317"/>
      <c r="E1" s="317"/>
      <c r="F1" s="317"/>
      <c r="G1" s="318"/>
    </row>
    <row r="2" spans="1:7" ht="23.25" x14ac:dyDescent="0.25">
      <c r="A2" s="325" t="s">
        <v>28</v>
      </c>
      <c r="B2" s="326"/>
      <c r="C2" s="326"/>
      <c r="D2" s="326"/>
      <c r="E2" s="202" t="s">
        <v>176</v>
      </c>
      <c r="F2" s="203"/>
      <c r="G2" s="294">
        <v>1</v>
      </c>
    </row>
    <row r="3" spans="1:7" x14ac:dyDescent="0.25">
      <c r="A3" s="321"/>
      <c r="B3" s="322"/>
      <c r="C3" s="323"/>
      <c r="D3" s="323"/>
      <c r="E3" s="323"/>
      <c r="F3" s="323"/>
      <c r="G3" s="324"/>
    </row>
    <row r="4" spans="1:7" x14ac:dyDescent="0.25">
      <c r="A4" s="51" t="s">
        <v>23</v>
      </c>
      <c r="B4" s="269" t="s">
        <v>189</v>
      </c>
      <c r="C4" s="52" t="s">
        <v>29</v>
      </c>
      <c r="D4" s="52" t="s">
        <v>30</v>
      </c>
      <c r="E4" s="178" t="s">
        <v>31</v>
      </c>
      <c r="F4" s="52" t="s">
        <v>32</v>
      </c>
      <c r="G4" s="64" t="s">
        <v>26</v>
      </c>
    </row>
    <row r="5" spans="1:7" x14ac:dyDescent="0.25">
      <c r="A5" s="276"/>
      <c r="B5" s="277"/>
      <c r="C5" s="278"/>
      <c r="D5" s="278"/>
      <c r="E5" s="285">
        <f>D5-C5</f>
        <v>0</v>
      </c>
      <c r="F5" s="59">
        <v>157</v>
      </c>
      <c r="G5" s="65">
        <f>E5*F5</f>
        <v>0</v>
      </c>
    </row>
    <row r="6" spans="1:7" x14ac:dyDescent="0.25">
      <c r="A6" s="276"/>
      <c r="B6" s="277"/>
      <c r="C6" s="278"/>
      <c r="D6" s="278"/>
      <c r="E6" s="285">
        <f t="shared" ref="E6:E29" si="0">D6-C6</f>
        <v>0</v>
      </c>
      <c r="F6" s="59">
        <v>157</v>
      </c>
      <c r="G6" s="65">
        <f t="shared" ref="G6:G29" si="1">E6*F6</f>
        <v>0</v>
      </c>
    </row>
    <row r="7" spans="1:7" x14ac:dyDescent="0.25">
      <c r="A7" s="276"/>
      <c r="B7" s="277"/>
      <c r="C7" s="278"/>
      <c r="D7" s="278"/>
      <c r="E7" s="285">
        <f t="shared" si="0"/>
        <v>0</v>
      </c>
      <c r="F7" s="59">
        <v>157</v>
      </c>
      <c r="G7" s="65">
        <f t="shared" si="1"/>
        <v>0</v>
      </c>
    </row>
    <row r="8" spans="1:7" x14ac:dyDescent="0.25">
      <c r="A8" s="276"/>
      <c r="B8" s="277"/>
      <c r="C8" s="278"/>
      <c r="D8" s="278"/>
      <c r="E8" s="285">
        <f t="shared" si="0"/>
        <v>0</v>
      </c>
      <c r="F8" s="59">
        <v>157</v>
      </c>
      <c r="G8" s="65">
        <f t="shared" si="1"/>
        <v>0</v>
      </c>
    </row>
    <row r="9" spans="1:7" x14ac:dyDescent="0.25">
      <c r="A9" s="276"/>
      <c r="B9" s="277"/>
      <c r="C9" s="278"/>
      <c r="D9" s="278"/>
      <c r="E9" s="285">
        <f t="shared" si="0"/>
        <v>0</v>
      </c>
      <c r="F9" s="59">
        <v>157</v>
      </c>
      <c r="G9" s="65">
        <f t="shared" si="1"/>
        <v>0</v>
      </c>
    </row>
    <row r="10" spans="1:7" x14ac:dyDescent="0.25">
      <c r="A10" s="276"/>
      <c r="B10" s="277"/>
      <c r="C10" s="278"/>
      <c r="D10" s="278"/>
      <c r="E10" s="285">
        <f t="shared" si="0"/>
        <v>0</v>
      </c>
      <c r="F10" s="59">
        <v>157</v>
      </c>
      <c r="G10" s="65">
        <f t="shared" si="1"/>
        <v>0</v>
      </c>
    </row>
    <row r="11" spans="1:7" x14ac:dyDescent="0.25">
      <c r="A11" s="276"/>
      <c r="B11" s="277"/>
      <c r="C11" s="278"/>
      <c r="D11" s="278"/>
      <c r="E11" s="285">
        <f t="shared" si="0"/>
        <v>0</v>
      </c>
      <c r="F11" s="59">
        <v>157</v>
      </c>
      <c r="G11" s="65">
        <f t="shared" si="1"/>
        <v>0</v>
      </c>
    </row>
    <row r="12" spans="1:7" x14ac:dyDescent="0.25">
      <c r="A12" s="276"/>
      <c r="B12" s="277"/>
      <c r="C12" s="278"/>
      <c r="D12" s="278"/>
      <c r="E12" s="285">
        <f t="shared" si="0"/>
        <v>0</v>
      </c>
      <c r="F12" s="59">
        <v>157</v>
      </c>
      <c r="G12" s="65">
        <f t="shared" si="1"/>
        <v>0</v>
      </c>
    </row>
    <row r="13" spans="1:7" x14ac:dyDescent="0.25">
      <c r="A13" s="276"/>
      <c r="B13" s="277"/>
      <c r="C13" s="278"/>
      <c r="D13" s="278"/>
      <c r="E13" s="285">
        <f t="shared" si="0"/>
        <v>0</v>
      </c>
      <c r="F13" s="59">
        <v>157</v>
      </c>
      <c r="G13" s="65">
        <f t="shared" si="1"/>
        <v>0</v>
      </c>
    </row>
    <row r="14" spans="1:7" x14ac:dyDescent="0.25">
      <c r="A14" s="276"/>
      <c r="B14" s="277"/>
      <c r="C14" s="278"/>
      <c r="D14" s="278"/>
      <c r="E14" s="285">
        <f t="shared" si="0"/>
        <v>0</v>
      </c>
      <c r="F14" s="59">
        <v>157</v>
      </c>
      <c r="G14" s="65">
        <f t="shared" si="1"/>
        <v>0</v>
      </c>
    </row>
    <row r="15" spans="1:7" x14ac:dyDescent="0.25">
      <c r="A15" s="276"/>
      <c r="B15" s="277"/>
      <c r="C15" s="278"/>
      <c r="D15" s="278"/>
      <c r="E15" s="285">
        <f t="shared" si="0"/>
        <v>0</v>
      </c>
      <c r="F15" s="59">
        <v>157</v>
      </c>
      <c r="G15" s="65">
        <f t="shared" si="1"/>
        <v>0</v>
      </c>
    </row>
    <row r="16" spans="1:7" x14ac:dyDescent="0.25">
      <c r="A16" s="276"/>
      <c r="B16" s="277"/>
      <c r="C16" s="278"/>
      <c r="D16" s="278"/>
      <c r="E16" s="285">
        <f t="shared" si="0"/>
        <v>0</v>
      </c>
      <c r="F16" s="59">
        <v>157</v>
      </c>
      <c r="G16" s="65">
        <f t="shared" si="1"/>
        <v>0</v>
      </c>
    </row>
    <row r="17" spans="1:7" x14ac:dyDescent="0.25">
      <c r="A17" s="276"/>
      <c r="B17" s="277"/>
      <c r="C17" s="278"/>
      <c r="D17" s="278"/>
      <c r="E17" s="285">
        <f t="shared" si="0"/>
        <v>0</v>
      </c>
      <c r="F17" s="59">
        <v>157</v>
      </c>
      <c r="G17" s="65">
        <f t="shared" si="1"/>
        <v>0</v>
      </c>
    </row>
    <row r="18" spans="1:7" x14ac:dyDescent="0.25">
      <c r="A18" s="276"/>
      <c r="B18" s="277"/>
      <c r="C18" s="278"/>
      <c r="D18" s="278"/>
      <c r="E18" s="285">
        <f t="shared" si="0"/>
        <v>0</v>
      </c>
      <c r="F18" s="59">
        <v>157</v>
      </c>
      <c r="G18" s="65">
        <f t="shared" si="1"/>
        <v>0</v>
      </c>
    </row>
    <row r="19" spans="1:7" x14ac:dyDescent="0.25">
      <c r="A19" s="276"/>
      <c r="B19" s="277"/>
      <c r="C19" s="278"/>
      <c r="D19" s="278"/>
      <c r="E19" s="285">
        <f t="shared" si="0"/>
        <v>0</v>
      </c>
      <c r="F19" s="59">
        <v>157</v>
      </c>
      <c r="G19" s="65">
        <f t="shared" si="1"/>
        <v>0</v>
      </c>
    </row>
    <row r="20" spans="1:7" x14ac:dyDescent="0.25">
      <c r="A20" s="276"/>
      <c r="B20" s="277"/>
      <c r="C20" s="278"/>
      <c r="D20" s="278"/>
      <c r="E20" s="285">
        <f t="shared" si="0"/>
        <v>0</v>
      </c>
      <c r="F20" s="59">
        <v>157</v>
      </c>
      <c r="G20" s="65">
        <f t="shared" si="1"/>
        <v>0</v>
      </c>
    </row>
    <row r="21" spans="1:7" x14ac:dyDescent="0.25">
      <c r="A21" s="276"/>
      <c r="B21" s="277"/>
      <c r="C21" s="278"/>
      <c r="D21" s="278"/>
      <c r="E21" s="285">
        <f t="shared" si="0"/>
        <v>0</v>
      </c>
      <c r="F21" s="59">
        <v>157</v>
      </c>
      <c r="G21" s="65">
        <f t="shared" si="1"/>
        <v>0</v>
      </c>
    </row>
    <row r="22" spans="1:7" x14ac:dyDescent="0.25">
      <c r="A22" s="276"/>
      <c r="B22" s="277"/>
      <c r="C22" s="278"/>
      <c r="D22" s="278"/>
      <c r="E22" s="285">
        <f t="shared" si="0"/>
        <v>0</v>
      </c>
      <c r="F22" s="59">
        <v>157</v>
      </c>
      <c r="G22" s="65">
        <f t="shared" si="1"/>
        <v>0</v>
      </c>
    </row>
    <row r="23" spans="1:7" x14ac:dyDescent="0.25">
      <c r="A23" s="276"/>
      <c r="B23" s="277"/>
      <c r="C23" s="278"/>
      <c r="D23" s="278"/>
      <c r="E23" s="285">
        <f t="shared" si="0"/>
        <v>0</v>
      </c>
      <c r="F23" s="59">
        <v>157</v>
      </c>
      <c r="G23" s="65">
        <f t="shared" si="1"/>
        <v>0</v>
      </c>
    </row>
    <row r="24" spans="1:7" x14ac:dyDescent="0.25">
      <c r="A24" s="276"/>
      <c r="B24" s="277"/>
      <c r="C24" s="278"/>
      <c r="D24" s="278"/>
      <c r="E24" s="285">
        <f t="shared" si="0"/>
        <v>0</v>
      </c>
      <c r="F24" s="59">
        <v>157</v>
      </c>
      <c r="G24" s="65">
        <f t="shared" si="1"/>
        <v>0</v>
      </c>
    </row>
    <row r="25" spans="1:7" x14ac:dyDescent="0.25">
      <c r="A25" s="276"/>
      <c r="B25" s="277"/>
      <c r="C25" s="278"/>
      <c r="D25" s="278"/>
      <c r="E25" s="285">
        <f t="shared" si="0"/>
        <v>0</v>
      </c>
      <c r="F25" s="59">
        <v>157</v>
      </c>
      <c r="G25" s="65">
        <f t="shared" si="1"/>
        <v>0</v>
      </c>
    </row>
    <row r="26" spans="1:7" x14ac:dyDescent="0.25">
      <c r="A26" s="276"/>
      <c r="B26" s="277"/>
      <c r="C26" s="278"/>
      <c r="D26" s="278"/>
      <c r="E26" s="285">
        <f t="shared" si="0"/>
        <v>0</v>
      </c>
      <c r="F26" s="59">
        <v>157</v>
      </c>
      <c r="G26" s="65">
        <f t="shared" si="1"/>
        <v>0</v>
      </c>
    </row>
    <row r="27" spans="1:7" x14ac:dyDescent="0.25">
      <c r="A27" s="276"/>
      <c r="B27" s="277"/>
      <c r="C27" s="278"/>
      <c r="D27" s="278"/>
      <c r="E27" s="285">
        <f t="shared" si="0"/>
        <v>0</v>
      </c>
      <c r="F27" s="59">
        <v>157</v>
      </c>
      <c r="G27" s="65">
        <f t="shared" si="1"/>
        <v>0</v>
      </c>
    </row>
    <row r="28" spans="1:7" x14ac:dyDescent="0.25">
      <c r="A28" s="86"/>
      <c r="B28" s="270"/>
      <c r="C28" s="278"/>
      <c r="D28" s="278"/>
      <c r="E28" s="285">
        <f t="shared" si="0"/>
        <v>0</v>
      </c>
      <c r="F28" s="59">
        <v>157</v>
      </c>
      <c r="G28" s="65">
        <f t="shared" si="1"/>
        <v>0</v>
      </c>
    </row>
    <row r="29" spans="1:7" ht="15.75" thickBot="1" x14ac:dyDescent="0.3">
      <c r="A29" s="86"/>
      <c r="B29" s="270"/>
      <c r="C29" s="278"/>
      <c r="D29" s="278"/>
      <c r="E29" s="285">
        <f t="shared" si="0"/>
        <v>0</v>
      </c>
      <c r="F29" s="60">
        <v>157</v>
      </c>
      <c r="G29" s="66">
        <f t="shared" si="1"/>
        <v>0</v>
      </c>
    </row>
    <row r="30" spans="1:7" ht="18.75" thickBot="1" x14ac:dyDescent="0.3">
      <c r="A30" s="61"/>
      <c r="B30" s="292"/>
      <c r="C30" s="150"/>
      <c r="D30" s="151"/>
      <c r="E30" s="63" t="s">
        <v>27</v>
      </c>
      <c r="F30" s="57" t="s">
        <v>27</v>
      </c>
      <c r="G30" s="67">
        <f>SUM(G5:G29)</f>
        <v>0</v>
      </c>
    </row>
  </sheetData>
  <sheetProtection algorithmName="SHA-512" hashValue="QIxSyvzYS6IX2uR9PTg007TqUNPeudxDmdB2wUcmcm8t8XKRhE011R/g2wV8kbmuYpamVefJW8HXMU/kHkH+zg==" saltValue="OIloYpJMmdiuuuBA5Y2cWQ==" spinCount="100000" sheet="1" objects="1" scenarios="1"/>
  <mergeCells count="3">
    <mergeCell ref="A3:G3"/>
    <mergeCell ref="A1:G1"/>
    <mergeCell ref="A2:D2"/>
  </mergeCells>
  <conditionalFormatting sqref="A5:D29">
    <cfRule type="duplicateValues" dxfId="3" priority="1"/>
  </conditionalFormatting>
  <conditionalFormatting sqref="E5:E29">
    <cfRule type="duplicateValues" dxfId="2" priority="2"/>
  </conditionalFormatting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774F08-3F07-42FB-BF44-DA1001CC9A61}">
          <x14:formula1>
            <xm:f>Sheet1!$B$1:$B$30</xm:f>
          </x14:formula1>
          <xm:sqref>G2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89C9-8224-447A-BFE6-D12FF8AEC546}">
  <sheetPr>
    <tabColor theme="3" tint="0.39997558519241921"/>
    <pageSetUpPr fitToPage="1"/>
  </sheetPr>
  <dimension ref="A1:F30"/>
  <sheetViews>
    <sheetView workbookViewId="0">
      <selection activeCell="D5" sqref="A5:D5"/>
    </sheetView>
  </sheetViews>
  <sheetFormatPr defaultRowHeight="15" x14ac:dyDescent="0.25"/>
  <cols>
    <col min="1" max="1" width="30.85546875" style="44" customWidth="1"/>
    <col min="2" max="2" width="10.28515625" style="44" customWidth="1"/>
    <col min="3" max="3" width="20.5703125" style="44" customWidth="1"/>
    <col min="4" max="4" width="18.85546875" style="44" customWidth="1"/>
    <col min="5" max="5" width="22.28515625" style="44" customWidth="1"/>
    <col min="6" max="6" width="19.5703125" style="44" customWidth="1"/>
  </cols>
  <sheetData>
    <row r="1" spans="1:6" ht="21" thickBot="1" x14ac:dyDescent="0.3">
      <c r="A1" s="327" t="s">
        <v>191</v>
      </c>
      <c r="B1" s="327"/>
      <c r="C1" s="327"/>
      <c r="D1" s="327"/>
      <c r="E1" s="327"/>
      <c r="F1" s="327"/>
    </row>
    <row r="2" spans="1:6" ht="24" thickBot="1" x14ac:dyDescent="0.3">
      <c r="A2" s="319" t="s">
        <v>137</v>
      </c>
      <c r="B2" s="320"/>
      <c r="C2" s="320"/>
      <c r="D2" s="320"/>
      <c r="E2" s="201" t="s">
        <v>175</v>
      </c>
      <c r="F2" s="205">
        <v>1</v>
      </c>
    </row>
    <row r="3" spans="1:6" x14ac:dyDescent="0.25">
      <c r="A3" s="313"/>
      <c r="B3" s="314"/>
      <c r="C3" s="314"/>
      <c r="D3" s="314"/>
      <c r="E3" s="314"/>
      <c r="F3" s="315"/>
    </row>
    <row r="4" spans="1:6" ht="45" x14ac:dyDescent="0.25">
      <c r="A4" s="51" t="s">
        <v>138</v>
      </c>
      <c r="B4" s="52" t="s">
        <v>139</v>
      </c>
      <c r="C4" s="52" t="s">
        <v>140</v>
      </c>
      <c r="D4" s="52" t="s">
        <v>141</v>
      </c>
      <c r="E4" s="178" t="s">
        <v>26</v>
      </c>
      <c r="F4" s="255" t="s">
        <v>156</v>
      </c>
    </row>
    <row r="5" spans="1:6" x14ac:dyDescent="0.25">
      <c r="A5" s="276"/>
      <c r="B5" s="280"/>
      <c r="C5" s="279"/>
      <c r="D5" s="279"/>
      <c r="E5" s="281">
        <f>C5*D5</f>
        <v>0</v>
      </c>
      <c r="F5" s="282" t="b">
        <v>1</v>
      </c>
    </row>
    <row r="6" spans="1:6" x14ac:dyDescent="0.25">
      <c r="A6" s="276"/>
      <c r="B6" s="280"/>
      <c r="C6" s="279"/>
      <c r="D6" s="279"/>
      <c r="E6" s="281">
        <f t="shared" ref="E6:E29" si="0">C6*D6</f>
        <v>0</v>
      </c>
      <c r="F6" s="282" t="b">
        <v>0</v>
      </c>
    </row>
    <row r="7" spans="1:6" x14ac:dyDescent="0.25">
      <c r="A7" s="276"/>
      <c r="B7" s="280"/>
      <c r="C7" s="279"/>
      <c r="D7" s="279"/>
      <c r="E7" s="281">
        <f t="shared" si="0"/>
        <v>0</v>
      </c>
      <c r="F7" s="282" t="b">
        <v>0</v>
      </c>
    </row>
    <row r="8" spans="1:6" x14ac:dyDescent="0.25">
      <c r="A8" s="276"/>
      <c r="B8" s="280"/>
      <c r="C8" s="279"/>
      <c r="D8" s="279"/>
      <c r="E8" s="281">
        <f t="shared" si="0"/>
        <v>0</v>
      </c>
      <c r="F8" s="282" t="b">
        <v>0</v>
      </c>
    </row>
    <row r="9" spans="1:6" x14ac:dyDescent="0.25">
      <c r="A9" s="276"/>
      <c r="B9" s="280"/>
      <c r="C9" s="279"/>
      <c r="D9" s="279"/>
      <c r="E9" s="281">
        <f t="shared" si="0"/>
        <v>0</v>
      </c>
      <c r="F9" s="283" t="b">
        <v>0</v>
      </c>
    </row>
    <row r="10" spans="1:6" x14ac:dyDescent="0.25">
      <c r="A10" s="276"/>
      <c r="B10" s="280"/>
      <c r="C10" s="279"/>
      <c r="D10" s="279"/>
      <c r="E10" s="281">
        <f t="shared" si="0"/>
        <v>0</v>
      </c>
      <c r="F10" s="283" t="b">
        <v>0</v>
      </c>
    </row>
    <row r="11" spans="1:6" x14ac:dyDescent="0.25">
      <c r="A11" s="276"/>
      <c r="B11" s="280"/>
      <c r="C11" s="279"/>
      <c r="D11" s="279"/>
      <c r="E11" s="281">
        <f t="shared" si="0"/>
        <v>0</v>
      </c>
      <c r="F11" s="283" t="b">
        <v>0</v>
      </c>
    </row>
    <row r="12" spans="1:6" x14ac:dyDescent="0.25">
      <c r="A12" s="276"/>
      <c r="B12" s="280"/>
      <c r="C12" s="279"/>
      <c r="D12" s="279"/>
      <c r="E12" s="281">
        <f t="shared" si="0"/>
        <v>0</v>
      </c>
      <c r="F12" s="283" t="b">
        <v>0</v>
      </c>
    </row>
    <row r="13" spans="1:6" x14ac:dyDescent="0.25">
      <c r="A13" s="276"/>
      <c r="B13" s="280"/>
      <c r="C13" s="279"/>
      <c r="D13" s="279"/>
      <c r="E13" s="281">
        <f t="shared" si="0"/>
        <v>0</v>
      </c>
      <c r="F13" s="283" t="b">
        <v>0</v>
      </c>
    </row>
    <row r="14" spans="1:6" x14ac:dyDescent="0.25">
      <c r="A14" s="276"/>
      <c r="B14" s="280"/>
      <c r="C14" s="279"/>
      <c r="D14" s="279"/>
      <c r="E14" s="281">
        <f t="shared" si="0"/>
        <v>0</v>
      </c>
      <c r="F14" s="283" t="b">
        <v>0</v>
      </c>
    </row>
    <row r="15" spans="1:6" x14ac:dyDescent="0.25">
      <c r="A15" s="276"/>
      <c r="B15" s="280"/>
      <c r="C15" s="279"/>
      <c r="D15" s="279"/>
      <c r="E15" s="281">
        <f t="shared" si="0"/>
        <v>0</v>
      </c>
      <c r="F15" s="283" t="b">
        <v>0</v>
      </c>
    </row>
    <row r="16" spans="1:6" x14ac:dyDescent="0.25">
      <c r="A16" s="276"/>
      <c r="B16" s="280"/>
      <c r="C16" s="279"/>
      <c r="D16" s="279"/>
      <c r="E16" s="281">
        <f t="shared" si="0"/>
        <v>0</v>
      </c>
      <c r="F16" s="283" t="b">
        <v>0</v>
      </c>
    </row>
    <row r="17" spans="1:6" x14ac:dyDescent="0.25">
      <c r="A17" s="276"/>
      <c r="B17" s="280"/>
      <c r="C17" s="279"/>
      <c r="D17" s="279"/>
      <c r="E17" s="281">
        <f t="shared" si="0"/>
        <v>0</v>
      </c>
      <c r="F17" s="283" t="b">
        <v>0</v>
      </c>
    </row>
    <row r="18" spans="1:6" x14ac:dyDescent="0.25">
      <c r="A18" s="276"/>
      <c r="B18" s="280"/>
      <c r="C18" s="279"/>
      <c r="D18" s="279"/>
      <c r="E18" s="281">
        <f t="shared" si="0"/>
        <v>0</v>
      </c>
      <c r="F18" s="283" t="b">
        <v>0</v>
      </c>
    </row>
    <row r="19" spans="1:6" x14ac:dyDescent="0.25">
      <c r="A19" s="276"/>
      <c r="B19" s="280"/>
      <c r="C19" s="279"/>
      <c r="D19" s="279"/>
      <c r="E19" s="281">
        <f t="shared" si="0"/>
        <v>0</v>
      </c>
      <c r="F19" s="283" t="b">
        <v>0</v>
      </c>
    </row>
    <row r="20" spans="1:6" x14ac:dyDescent="0.25">
      <c r="A20" s="276"/>
      <c r="B20" s="280"/>
      <c r="C20" s="279"/>
      <c r="D20" s="279"/>
      <c r="E20" s="281">
        <f t="shared" si="0"/>
        <v>0</v>
      </c>
      <c r="F20" s="283" t="b">
        <v>0</v>
      </c>
    </row>
    <row r="21" spans="1:6" x14ac:dyDescent="0.25">
      <c r="A21" s="276"/>
      <c r="B21" s="280"/>
      <c r="C21" s="279"/>
      <c r="D21" s="279"/>
      <c r="E21" s="281">
        <f t="shared" si="0"/>
        <v>0</v>
      </c>
      <c r="F21" s="283" t="b">
        <v>0</v>
      </c>
    </row>
    <row r="22" spans="1:6" x14ac:dyDescent="0.25">
      <c r="A22" s="276"/>
      <c r="B22" s="280"/>
      <c r="C22" s="279"/>
      <c r="D22" s="279"/>
      <c r="E22" s="281">
        <f t="shared" si="0"/>
        <v>0</v>
      </c>
      <c r="F22" s="283" t="b">
        <v>0</v>
      </c>
    </row>
    <row r="23" spans="1:6" x14ac:dyDescent="0.25">
      <c r="A23" s="276"/>
      <c r="B23" s="280"/>
      <c r="C23" s="279"/>
      <c r="D23" s="279"/>
      <c r="E23" s="281">
        <f t="shared" si="0"/>
        <v>0</v>
      </c>
      <c r="F23" s="283" t="b">
        <v>0</v>
      </c>
    </row>
    <row r="24" spans="1:6" x14ac:dyDescent="0.25">
      <c r="A24" s="276"/>
      <c r="B24" s="280"/>
      <c r="C24" s="279"/>
      <c r="D24" s="279"/>
      <c r="E24" s="281">
        <f t="shared" si="0"/>
        <v>0</v>
      </c>
      <c r="F24" s="283" t="b">
        <v>0</v>
      </c>
    </row>
    <row r="25" spans="1:6" x14ac:dyDescent="0.25">
      <c r="A25" s="276"/>
      <c r="B25" s="280"/>
      <c r="C25" s="279"/>
      <c r="D25" s="279"/>
      <c r="E25" s="281">
        <f t="shared" si="0"/>
        <v>0</v>
      </c>
      <c r="F25" s="283" t="b">
        <v>0</v>
      </c>
    </row>
    <row r="26" spans="1:6" x14ac:dyDescent="0.25">
      <c r="A26" s="276"/>
      <c r="B26" s="280"/>
      <c r="C26" s="279"/>
      <c r="D26" s="279"/>
      <c r="E26" s="281">
        <f t="shared" si="0"/>
        <v>0</v>
      </c>
      <c r="F26" s="283" t="b">
        <v>0</v>
      </c>
    </row>
    <row r="27" spans="1:6" x14ac:dyDescent="0.25">
      <c r="A27" s="276"/>
      <c r="B27" s="280"/>
      <c r="C27" s="279"/>
      <c r="D27" s="279"/>
      <c r="E27" s="281">
        <f t="shared" si="0"/>
        <v>0</v>
      </c>
      <c r="F27" s="283" t="b">
        <v>0</v>
      </c>
    </row>
    <row r="28" spans="1:6" x14ac:dyDescent="0.25">
      <c r="A28" s="86"/>
      <c r="B28" s="87"/>
      <c r="C28" s="88"/>
      <c r="D28" s="88"/>
      <c r="E28" s="281">
        <f t="shared" si="0"/>
        <v>0</v>
      </c>
      <c r="F28" s="256" t="b">
        <v>0</v>
      </c>
    </row>
    <row r="29" spans="1:6" ht="15.75" thickBot="1" x14ac:dyDescent="0.3">
      <c r="A29" s="119"/>
      <c r="B29" s="120"/>
      <c r="C29" s="121"/>
      <c r="D29" s="121"/>
      <c r="E29" s="281">
        <f t="shared" si="0"/>
        <v>0</v>
      </c>
      <c r="F29" s="257" t="b">
        <v>0</v>
      </c>
    </row>
    <row r="30" spans="1:6" ht="16.5" thickBot="1" x14ac:dyDescent="0.3">
      <c r="A30" s="122"/>
      <c r="B30" s="122"/>
      <c r="C30" s="123"/>
      <c r="D30" s="125" t="s">
        <v>27</v>
      </c>
      <c r="E30" s="284">
        <f>SUM(E5:E29)</f>
        <v>0</v>
      </c>
      <c r="F30" s="124"/>
    </row>
  </sheetData>
  <sheetProtection algorithmName="SHA-512" hashValue="9nVzW+7UbtMB/EiRQtYYojHOlE5sEVHG9UfLYYOLBWbJr4RWcs50Z+Y/+aTTJ+VIamG+4eZltDGGDYz/CGjYdw==" saltValue="8VagaGAgxw9rLt3zsR8iBw==" spinCount="100000" sheet="1" objects="1" scenarios="1"/>
  <mergeCells count="3">
    <mergeCell ref="A3:F3"/>
    <mergeCell ref="A1:F1"/>
    <mergeCell ref="A2:D2"/>
  </mergeCells>
  <conditionalFormatting sqref="A5:B29">
    <cfRule type="duplicateValues" dxfId="1" priority="1"/>
  </conditionalFormatting>
  <conditionalFormatting sqref="C5:C29">
    <cfRule type="duplicateValues" dxfId="0" priority="2"/>
  </conditionalFormatting>
  <printOptions horizontalCentered="1"/>
  <pageMargins left="0.7" right="0.7" top="0.75" bottom="0.75" header="0.3" footer="0.3"/>
  <pageSetup scale="9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DB780-2ADF-47DE-BD73-C5A034B52C2A}">
          <x14:formula1>
            <xm:f>Sheet1!$B$1:$B$30</xm:f>
          </x14:formula1>
          <xm:sqref>F2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731D-5BFC-455D-8257-C6AAACC0A305}">
  <sheetPr>
    <tabColor rgb="FF92D050"/>
    <pageSetUpPr fitToPage="1"/>
  </sheetPr>
  <dimension ref="A1:E44"/>
  <sheetViews>
    <sheetView view="pageLayout" zoomScaleNormal="100" workbookViewId="0">
      <selection activeCell="E10" sqref="E10"/>
    </sheetView>
  </sheetViews>
  <sheetFormatPr defaultRowHeight="15" x14ac:dyDescent="0.25"/>
  <cols>
    <col min="1" max="1" width="23" style="41" customWidth="1"/>
    <col min="2" max="2" width="16.7109375" style="41" customWidth="1"/>
    <col min="3" max="3" width="17" style="41" customWidth="1"/>
    <col min="4" max="4" width="16.85546875" style="41" customWidth="1"/>
    <col min="5" max="5" width="17.85546875" style="41" customWidth="1"/>
  </cols>
  <sheetData>
    <row r="1" spans="1:5" ht="18" x14ac:dyDescent="0.25">
      <c r="A1" s="304" t="s">
        <v>55</v>
      </c>
      <c r="B1" s="304"/>
      <c r="C1" s="304"/>
      <c r="D1" s="304"/>
      <c r="E1" s="304"/>
    </row>
    <row r="2" spans="1:5" x14ac:dyDescent="0.25">
      <c r="A2" s="217" t="s">
        <v>17</v>
      </c>
      <c r="B2" s="305" t="s">
        <v>182</v>
      </c>
      <c r="C2" s="305"/>
      <c r="D2" s="306"/>
      <c r="E2" s="306"/>
    </row>
    <row r="3" spans="1:5" x14ac:dyDescent="0.25">
      <c r="A3" s="218" t="s">
        <v>18</v>
      </c>
      <c r="B3" s="298" t="s">
        <v>185</v>
      </c>
      <c r="C3" s="299"/>
      <c r="D3" s="219" t="s">
        <v>56</v>
      </c>
      <c r="E3" s="293" t="s">
        <v>190</v>
      </c>
    </row>
    <row r="4" spans="1:5" x14ac:dyDescent="0.25">
      <c r="A4" s="218" t="s">
        <v>57</v>
      </c>
      <c r="B4" s="329" t="s">
        <v>186</v>
      </c>
      <c r="C4" s="329"/>
      <c r="D4" s="329"/>
      <c r="E4" s="329"/>
    </row>
    <row r="5" spans="1:5" x14ac:dyDescent="0.25">
      <c r="A5" s="221" t="s">
        <v>179</v>
      </c>
      <c r="B5" s="286" t="s">
        <v>92</v>
      </c>
      <c r="C5" s="225"/>
      <c r="D5" s="221" t="s">
        <v>147</v>
      </c>
      <c r="E5" s="222" t="b">
        <v>0</v>
      </c>
    </row>
    <row r="6" spans="1:5" x14ac:dyDescent="0.25">
      <c r="A6" s="221" t="s">
        <v>180</v>
      </c>
      <c r="B6" s="259" t="s">
        <v>187</v>
      </c>
      <c r="C6" s="287">
        <v>16</v>
      </c>
      <c r="D6" s="221" t="s">
        <v>148</v>
      </c>
      <c r="E6" s="222" t="b">
        <v>0</v>
      </c>
    </row>
    <row r="7" spans="1:5" x14ac:dyDescent="0.25">
      <c r="A7" s="224"/>
      <c r="B7" s="288" t="s">
        <v>181</v>
      </c>
      <c r="C7" s="289" t="b">
        <v>0</v>
      </c>
      <c r="D7" s="224"/>
      <c r="E7" s="224"/>
    </row>
    <row r="8" spans="1:5" x14ac:dyDescent="0.25">
      <c r="A8" s="297" t="s">
        <v>0</v>
      </c>
      <c r="B8" s="298"/>
      <c r="C8" s="299"/>
      <c r="D8" s="224"/>
      <c r="E8" s="224"/>
    </row>
    <row r="9" spans="1:5" ht="30" x14ac:dyDescent="0.25">
      <c r="A9" s="213" t="s">
        <v>1</v>
      </c>
      <c r="B9" s="214" t="s">
        <v>19</v>
      </c>
      <c r="C9" s="214" t="s">
        <v>121</v>
      </c>
      <c r="D9" s="214" t="s">
        <v>122</v>
      </c>
      <c r="E9" s="214" t="s">
        <v>4</v>
      </c>
    </row>
    <row r="10" spans="1:5" x14ac:dyDescent="0.25">
      <c r="A10" s="215" t="s">
        <v>5</v>
      </c>
      <c r="B10" s="169">
        <f>Expenditures!B4</f>
        <v>46000</v>
      </c>
      <c r="C10" s="70">
        <f t="array" ref="C10">_xlfn.IFS(EXACT(C6,"16"),Expenditures!R4,EXACT(C6,"17"),Expenditures!S4,EXACT(C6,"18"),Expenditures!T4,EXACT(C6,"19"),Expenditures!U4,EXACT(C6,"20"),Expenditures!V4,EXACT(C6,"21"),Expenditures!W4,EXACT(C6,"22"),Expenditures!X4,EXACT(C6,"23"),Expenditures!Y4,EXACT(C6,"24"),Expenditures!Z4,EXACT(C6,"25"),Expenditures!AA4,EXACT(C6,"26"),Expenditures!AB4,EXACT(C6,"27"),Expenditures!AC4, EXACT(C6,"28"),Expenditures!AD4,EXACT(C6,"29"),Expenditures!AE4,EXACT(C6,"30"),Expenditures!AF4)</f>
        <v>0</v>
      </c>
      <c r="D10" s="70">
        <f>Expenditures!AG4</f>
        <v>0</v>
      </c>
      <c r="E10" s="70">
        <f>B10-D10</f>
        <v>46000</v>
      </c>
    </row>
    <row r="11" spans="1:5" x14ac:dyDescent="0.25">
      <c r="A11" s="215" t="s">
        <v>7</v>
      </c>
      <c r="B11" s="169">
        <f>Expenditures!B5</f>
        <v>778</v>
      </c>
      <c r="C11" s="70">
        <f t="array" ref="C11">_xlfn.IFS(EXACT(C6,"16"),Expenditures!R5,EXACT(C6,"17"),Expenditures!S5,EXACT(C6,"18"),Expenditures!T5,EXACT(C6,"19"),Expenditures!U5,EXACT(C6,"20"),Expenditures!V5,EXACT(C6,"21"),Expenditures!W5,EXACT(C6,"22"),Expenditures!X5,EXACT(C6,"23"),Expenditures!Y5,EXACT(C6,"24"),Expenditures!Z5,EXACT(C6,"25"),Expenditures!AA5,EXACT(C6,"26"),Expenditures!AB5,EXACT(C6,"27"),Expenditures!AC5, EXACT(C6,"28"),Expenditures!AD5,EXACT(C6,"29"),Expenditures!AE5,EXACT(C6,"30"),Expenditures!AF5)</f>
        <v>0</v>
      </c>
      <c r="D11" s="70">
        <f>Expenditures!AG5</f>
        <v>0</v>
      </c>
      <c r="E11" s="70">
        <f t="shared" ref="E11:E16" si="0">B11-D11</f>
        <v>778</v>
      </c>
    </row>
    <row r="12" spans="1:5" x14ac:dyDescent="0.25">
      <c r="A12" s="215" t="s">
        <v>6</v>
      </c>
      <c r="B12" s="169">
        <f>Expenditures!B6</f>
        <v>0</v>
      </c>
      <c r="C12" s="70">
        <f t="array" ref="C12">_xlfn.IFS(EXACT(C6,"16"),Expenditures!R6,EXACT(C6,"17"),Expenditures!S6,EXACT(C6,"18"),Expenditures!T6,EXACT(C6,"19"),Expenditures!U6,EXACT(C6,"20"),Expenditures!V6,EXACT(C6,"21"),Expenditures!W6,EXACT(C6,"22"),Expenditures!X6,EXACT(C6,"23"),Expenditures!Y6,EXACT(C6,"24"),Expenditures!Z6,EXACT(C6,"25"),Expenditures!AA6,EXACT(C6,"26"),Expenditures!AB6,EXACT(C6,"27"),Expenditures!AC6, EXACT(C6,"28"),Expenditures!AD6,EXACT(C6,"29"),Expenditures!AE6,EXACT(C6,"30"),Expenditures!AF6)</f>
        <v>0</v>
      </c>
      <c r="D12" s="70">
        <f>Expenditures!AG6</f>
        <v>0</v>
      </c>
      <c r="E12" s="70">
        <f t="shared" si="0"/>
        <v>0</v>
      </c>
    </row>
    <row r="13" spans="1:5" x14ac:dyDescent="0.25">
      <c r="A13" s="215" t="s">
        <v>8</v>
      </c>
      <c r="B13" s="169">
        <f>Expenditures!B7</f>
        <v>34500</v>
      </c>
      <c r="C13" s="70">
        <f t="array" ref="C13">_xlfn.IFS(EXACT(C6,"16"),Expenditures!R7,EXACT(C6,"17"),Expenditures!S7,EXACT(C6,"18"),Expenditures!T7,EXACT(C6,"19"),Expenditures!U7,EXACT(C6,"20"),Expenditures!V7,EXACT(C6,"21"),Expenditures!W7,EXACT(C6,"22"),Expenditures!X7,EXACT(C6,"23"),Expenditures!Y7,EXACT(C6,"24"),Expenditures!Z7,EXACT(C6,"25"),Expenditures!AA7,EXACT(C6,"26"),Expenditures!AB7,EXACT(C6,"27"),Expenditures!AC7, EXACT(C6,"28"),Expenditures!AD7,EXACT(C6,"29"),Expenditures!AE7,EXACT(C6,"30"),Expenditures!AF7)</f>
        <v>0</v>
      </c>
      <c r="D13" s="70">
        <f>Expenditures!AG7</f>
        <v>0</v>
      </c>
      <c r="E13" s="70">
        <f t="shared" si="0"/>
        <v>34500</v>
      </c>
    </row>
    <row r="14" spans="1:5" x14ac:dyDescent="0.25">
      <c r="A14" s="215" t="s">
        <v>9</v>
      </c>
      <c r="B14" s="169">
        <f>Expenditures!B8</f>
        <v>553124.08000000007</v>
      </c>
      <c r="C14" s="70">
        <f t="array" ref="C14">_xlfn.IFS(EXACT(C6,"16"),Expenditures!R8,EXACT(C6,"17"),Expenditures!S8,EXACT(C6,"18"),Expenditures!T8,EXACT(C6,"19"),Expenditures!U8,EXACT(C6,"20"),Expenditures!V8,EXACT(C6,"21"),Expenditures!W8,EXACT(C6,"22"),Expenditures!X8,EXACT(C6,"23"),Expenditures!Y8,EXACT(C6,"24"),Expenditures!Z8,EXACT(C6,"25"),Expenditures!AA8,EXACT(C6,"26"),Expenditures!AB8,EXACT(C6,"27"),Expenditures!AC8, EXACT(C6,"28"),Expenditures!AD8,EXACT(C6,"29"),Expenditures!AE8,EXACT(C6,"30"),Expenditures!AF8)</f>
        <v>0</v>
      </c>
      <c r="D14" s="70">
        <f>Expenditures!AG8</f>
        <v>0</v>
      </c>
      <c r="E14" s="70">
        <f t="shared" si="0"/>
        <v>553124.08000000007</v>
      </c>
    </row>
    <row r="15" spans="1:5" x14ac:dyDescent="0.25">
      <c r="A15" s="215" t="s">
        <v>20</v>
      </c>
      <c r="B15" s="169">
        <f>Expenditures!B9</f>
        <v>1043.75</v>
      </c>
      <c r="C15" s="70">
        <f t="array" ref="C15">_xlfn.IFS(EXACT(C6,"16"),Expenditures!R9,EXACT(C6,"17"),Expenditures!S9,EXACT(C6,"18"),Expenditures!T9,EXACT(C6,"19"),Expenditures!U9,EXACT(C6,"20"),Expenditures!V9,EXACT(C6,"21"),Expenditures!W9,EXACT(C6,"22"),Expenditures!X9,EXACT(C6,"23"),Expenditures!Y9,EXACT(C6,"24"),Expenditures!Z9,EXACT(C6,"25"),Expenditures!AA9,EXACT(C6,"26"),Expenditures!AB9,EXACT(C6,"27"),Expenditures!AC9, EXACT(C6,"28"),Expenditures!AD9,EXACT(C6,"29"),Expenditures!AE9,EXACT(C6,"30"),Expenditures!AF9)</f>
        <v>0</v>
      </c>
      <c r="D15" s="70">
        <f>Expenditures!AG9</f>
        <v>0</v>
      </c>
      <c r="E15" s="70">
        <f t="shared" si="0"/>
        <v>1043.75</v>
      </c>
    </row>
    <row r="16" spans="1:5" x14ac:dyDescent="0.25">
      <c r="A16" s="215" t="s">
        <v>33</v>
      </c>
      <c r="B16" s="170">
        <f>Expenditures!B10</f>
        <v>3947.13</v>
      </c>
      <c r="C16" s="70">
        <f t="array" ref="C16">_xlfn.IFS(EXACT(C6,"16"),Expenditures!R10,EXACT(C6,"17"),Expenditures!S10,EXACT(C6,"18"),Expenditures!T10,EXACT(C6,"19"),Expenditures!U10,EXACT(C6,"20"),Expenditures!V10,EXACT(C6,"21"),Expenditures!W10,EXACT(C6,"22"),Expenditures!X10,EXACT(C6,"23"),Expenditures!Y10,EXACT(C6,"24"),Expenditures!Z10,EXACT(C6,"25"),Expenditures!AA10,EXACT(C6,"26"),Expenditures!AB10,EXACT(C6,"27"),Expenditures!AC10, EXACT(C6,"28"),Expenditures!AD10,EXACT(C6,"29"),Expenditures!AE10,EXACT(C6,"30"),Expenditures!AF10)</f>
        <v>0</v>
      </c>
      <c r="D16" s="71">
        <f>Expenditures!AG10</f>
        <v>0</v>
      </c>
      <c r="E16" s="70">
        <f t="shared" si="0"/>
        <v>3947.13</v>
      </c>
    </row>
    <row r="17" spans="1:5" x14ac:dyDescent="0.25">
      <c r="A17" s="216" t="s">
        <v>10</v>
      </c>
      <c r="B17" s="72">
        <f>SUM(B10:B16)</f>
        <v>639392.96000000008</v>
      </c>
      <c r="C17" s="72">
        <f>SUM(C10:C16)</f>
        <v>0</v>
      </c>
      <c r="D17" s="72">
        <f>SUM(D10:D16)</f>
        <v>0</v>
      </c>
      <c r="E17" s="72">
        <f>SUM(E10:E16)</f>
        <v>639392.96000000008</v>
      </c>
    </row>
    <row r="18" spans="1:5" x14ac:dyDescent="0.25">
      <c r="A18" s="226"/>
      <c r="B18" s="226"/>
      <c r="C18" s="226"/>
      <c r="D18" s="226"/>
      <c r="E18" s="226"/>
    </row>
    <row r="19" spans="1:5" x14ac:dyDescent="0.25">
      <c r="A19" s="300" t="s">
        <v>13</v>
      </c>
      <c r="B19" s="301"/>
      <c r="C19" s="302"/>
      <c r="D19" s="226"/>
      <c r="E19" s="226"/>
    </row>
    <row r="20" spans="1:5" ht="30" x14ac:dyDescent="0.25">
      <c r="A20" s="216" t="s">
        <v>1</v>
      </c>
      <c r="B20" s="227" t="s">
        <v>91</v>
      </c>
      <c r="C20" s="227" t="s">
        <v>88</v>
      </c>
      <c r="D20" s="227" t="s">
        <v>89</v>
      </c>
      <c r="E20" s="227" t="s">
        <v>136</v>
      </c>
    </row>
    <row r="21" spans="1:5" x14ac:dyDescent="0.25">
      <c r="A21" s="215" t="s">
        <v>5</v>
      </c>
      <c r="B21" s="70">
        <f>Match!N3</f>
        <v>41333</v>
      </c>
      <c r="C21" s="70">
        <f t="array" ref="C21">_xlfn.IFS(EXACT(C6,"16"),Match!G14,EXACT(C6,"17"),Match!H14,EXACT(C6,"18"),Match!I14,EXACT(C6,"19"),Match!J14,EXACT(C6,"20"),Match!K14,EXACT(C6,"21"),Match!B24,EXACT(C6,"22"),Match!C24,EXACT(C6,"23"),Match!D24,EXACT(C6,"24"),Match!E24,EXACT(C6,"25"),Match!F24,EXACT(C6,"26"),Match!G24,EXACT(C6,"27"),Match!H24, EXACT(C6,"28"),Match!I24,EXACT(C6,"29"),Match!J24,EXACT(C6,"30"),Match!K24)</f>
        <v>0</v>
      </c>
      <c r="D21" s="70">
        <f>Match!O3</f>
        <v>0</v>
      </c>
      <c r="E21" s="70">
        <f t="shared" ref="E21:E26" si="1">B21-D21</f>
        <v>41333</v>
      </c>
    </row>
    <row r="22" spans="1:5" x14ac:dyDescent="0.25">
      <c r="A22" s="215" t="s">
        <v>7</v>
      </c>
      <c r="B22" s="70">
        <f>Match!N4</f>
        <v>4866</v>
      </c>
      <c r="C22" s="70">
        <f t="array" ref="C22">_xlfn.IFS(EXACT(C6,"16"),Match!G15,EXACT(C6,"17"),Match!H15,EXACT(C6,"18"),Match!I15,EXACT(C6,"19"),Match!J15,EXACT(C6,"20"),Match!K15,EXACT(C6,"21"),Match!B25,EXACT(C6,"22"),Match!C25,EXACT(C6,"23"),Match!D25,EXACT(C6,"24"),Match!E25,EXACT(C6,"25"),Match!F25,EXACT(C6,"26"),Match!G25,EXACT(C6,"27"),Match!H25, EXACT(C6,"28"),Match!I25,EXACT(C6,"29"),Match!J25,EXACT(C6,"30"),Match!K25)</f>
        <v>0</v>
      </c>
      <c r="D22" s="70">
        <f>Match!O4</f>
        <v>0</v>
      </c>
      <c r="E22" s="70">
        <f t="shared" si="1"/>
        <v>4866</v>
      </c>
    </row>
    <row r="23" spans="1:5" x14ac:dyDescent="0.25">
      <c r="A23" s="215" t="s">
        <v>6</v>
      </c>
      <c r="B23" s="70">
        <f>Match!N5</f>
        <v>0</v>
      </c>
      <c r="C23" s="70">
        <f t="array" ref="C23">_xlfn.IFS(EXACT(C6,"16"),Match!G16,EXACT(C6,"17"),Match!H16,EXACT(C6,"18"),Match!I16,EXACT(C6,"19"),Match!J16,EXACT(C6,"20"),Match!K16,EXACT(C6,"21"),Match!B26,EXACT(C6,"22"),Match!C26,EXACT(C6,"23"),Match!D26,EXACT(C6,"24"),Match!E26,EXACT(C6,"25"),Match!F26,EXACT(C6,"26"),Match!G26,EXACT(C6,"27"),Match!H26, EXACT(C6,"28"),Match!I26,EXACT(C6,"29"),Match!J26,EXACT(C6,"30"),Match!K26)</f>
        <v>0</v>
      </c>
      <c r="D23" s="70">
        <f>Match!O5</f>
        <v>0</v>
      </c>
      <c r="E23" s="70">
        <f t="shared" si="1"/>
        <v>0</v>
      </c>
    </row>
    <row r="24" spans="1:5" x14ac:dyDescent="0.25">
      <c r="A24" s="215" t="s">
        <v>8</v>
      </c>
      <c r="B24" s="70">
        <f>Match!N6</f>
        <v>4075</v>
      </c>
      <c r="C24" s="70">
        <f t="array" ref="C24">_xlfn.IFS(EXACT(C6,"16"),Match!G17,EXACT(C6,"17"),Match!H17,EXACT(C6,"18"),Match!I17,EXACT(C6,"19"),Match!J17,EXACT(C6,"20"),Match!K17,EXACT(C6,"21"),Match!B27,EXACT(C6,"22"),Match!C27,EXACT(C6,"23"),Match!D27,EXACT(C6,"24"),Match!E27,EXACT(C6,"25"),Match!F27,EXACT(C6,"26"),Match!G27,EXACT(C6,"27"),Match!H27, EXACT(C6,"28"),Match!I27,EXACT(C6,"29"),Match!J27,EXACT(C6,"30"),Match!K27)</f>
        <v>0</v>
      </c>
      <c r="D24" s="70">
        <f>Match!O6</f>
        <v>0</v>
      </c>
      <c r="E24" s="70">
        <f t="shared" si="1"/>
        <v>4075</v>
      </c>
    </row>
    <row r="25" spans="1:5" x14ac:dyDescent="0.25">
      <c r="A25" s="215" t="s">
        <v>9</v>
      </c>
      <c r="B25" s="70">
        <f>Match!N7</f>
        <v>13000</v>
      </c>
      <c r="C25" s="70">
        <f t="array" ref="C25">_xlfn.IFS(EXACT(C6,"16"),Match!G18,EXACT(C6,"17"),Match!H18,EXACT(C6,"18"),Match!I18,EXACT(C6,"19"),Match!J18,EXACT(C6,"20"),Match!K18,EXACT(C6,"21"),Match!B28,EXACT(C6,"22"),Match!C28,EXACT(C6,"23"),Match!D28,EXACT(C6,"24"),Match!E28,EXACT(C6,"25"),Match!F28,EXACT(C6,"26"),Match!G28,EXACT(C6,"27"),Match!H28, EXACT(C6,"28"),Match!I28,EXACT(C6,"29"),Match!J28,EXACT(C6,"30"),Match!K28)</f>
        <v>0</v>
      </c>
      <c r="D25" s="70">
        <f>Match!O7</f>
        <v>0</v>
      </c>
      <c r="E25" s="70">
        <f t="shared" si="1"/>
        <v>13000</v>
      </c>
    </row>
    <row r="26" spans="1:5" ht="16.5" customHeight="1" x14ac:dyDescent="0.25">
      <c r="A26" s="215" t="s">
        <v>20</v>
      </c>
      <c r="B26" s="70">
        <f>Match!N8</f>
        <v>1000</v>
      </c>
      <c r="C26" s="70">
        <f t="array" ref="C26">_xlfn.IFS(EXACT(C6,"16"),Match!G19,EXACT(C6,"17"),Match!H19,EXACT(C6,"18"),Match!I19,EXACT(C6,"19"),Match!J19,EXACT(C6,"20"),Match!K19,EXACT(C6,"21"),Match!B29,EXACT(C6,"22"),Match!C29,EXACT(C6,"23"),Match!D29,EXACT(C6,"24"),Match!E29,EXACT(C6,"25"),Match!F29,EXACT(C6,"26"),Match!G29,EXACT(C6,"27"),Match!H29, EXACT(C6,"28"),Match!I29,EXACT(C6,"29"),Match!J29,EXACT(C6,"30"),Match!K29)</f>
        <v>0</v>
      </c>
      <c r="D26" s="70">
        <f>Match!O8</f>
        <v>0</v>
      </c>
      <c r="E26" s="70">
        <f t="shared" si="1"/>
        <v>1000</v>
      </c>
    </row>
    <row r="27" spans="1:5" x14ac:dyDescent="0.25">
      <c r="A27" s="216" t="s">
        <v>10</v>
      </c>
      <c r="B27" s="72">
        <f>SUM(B21:B26)</f>
        <v>64274</v>
      </c>
      <c r="C27" s="72">
        <f>SUM(C21:C26)</f>
        <v>0</v>
      </c>
      <c r="D27" s="72">
        <f>SUM(D21:D26)</f>
        <v>0</v>
      </c>
      <c r="E27" s="72">
        <f>SUM(E21:E26)</f>
        <v>64274</v>
      </c>
    </row>
    <row r="29" spans="1:5" s="68" customFormat="1" ht="32.25" customHeight="1" x14ac:dyDescent="0.25">
      <c r="A29" s="258"/>
      <c r="B29" s="258" t="s">
        <v>11</v>
      </c>
      <c r="C29" s="214" t="s">
        <v>121</v>
      </c>
      <c r="D29" s="214" t="s">
        <v>3</v>
      </c>
      <c r="E29" s="214" t="s">
        <v>4</v>
      </c>
    </row>
    <row r="30" spans="1:5" ht="25.5" customHeight="1" x14ac:dyDescent="0.25">
      <c r="A30" s="216" t="s">
        <v>21</v>
      </c>
      <c r="B30" s="73">
        <f>Expenditures!B11</f>
        <v>639392.96000000008</v>
      </c>
      <c r="C30" s="207">
        <f>C17</f>
        <v>0</v>
      </c>
      <c r="D30" s="73">
        <f>Expenditures!AG11</f>
        <v>0</v>
      </c>
      <c r="E30" s="73">
        <f>Expenditures!AH11</f>
        <v>639392.96000000008</v>
      </c>
    </row>
    <row r="31" spans="1:5" ht="6.75" customHeight="1" x14ac:dyDescent="0.25"/>
    <row r="32" spans="1:5" ht="58.5" customHeight="1" x14ac:dyDescent="0.25">
      <c r="A32" s="303" t="s">
        <v>12</v>
      </c>
      <c r="B32" s="303"/>
      <c r="C32" s="303"/>
      <c r="D32" s="303"/>
      <c r="E32" s="303"/>
    </row>
    <row r="34" spans="1:5" x14ac:dyDescent="0.25">
      <c r="A34" s="43"/>
      <c r="C34" s="43"/>
      <c r="D34" s="43"/>
      <c r="E34" s="43"/>
    </row>
    <row r="35" spans="1:5" x14ac:dyDescent="0.25">
      <c r="A35" s="69" t="s">
        <v>14</v>
      </c>
      <c r="B35" s="69"/>
      <c r="C35" s="328" t="s">
        <v>15</v>
      </c>
      <c r="D35" s="328"/>
      <c r="E35" s="69" t="s">
        <v>16</v>
      </c>
    </row>
    <row r="36" spans="1:5" x14ac:dyDescent="0.25">
      <c r="A36" s="69"/>
      <c r="B36" s="69"/>
      <c r="C36" s="146"/>
      <c r="D36" s="146"/>
      <c r="E36" s="69"/>
    </row>
    <row r="37" spans="1:5" x14ac:dyDescent="0.25">
      <c r="A37" s="49" t="s">
        <v>142</v>
      </c>
    </row>
    <row r="38" spans="1:5" x14ac:dyDescent="0.25">
      <c r="A38" s="49" t="s">
        <v>143</v>
      </c>
      <c r="B38" s="49"/>
      <c r="C38" s="49"/>
      <c r="D38" s="49"/>
      <c r="E38" s="49"/>
    </row>
    <row r="39" spans="1:5" x14ac:dyDescent="0.25">
      <c r="A39" s="49" t="s">
        <v>144</v>
      </c>
      <c r="B39" s="49"/>
      <c r="C39" s="49"/>
      <c r="D39" s="49"/>
      <c r="E39" s="49"/>
    </row>
    <row r="41" spans="1:5" x14ac:dyDescent="0.25">
      <c r="A41" s="85"/>
      <c r="B41" s="84"/>
      <c r="C41" s="84"/>
      <c r="D41" s="85"/>
      <c r="E41" s="84"/>
    </row>
    <row r="42" spans="1:5" x14ac:dyDescent="0.25">
      <c r="A42" s="69" t="s">
        <v>145</v>
      </c>
      <c r="B42" s="127"/>
      <c r="C42" s="40"/>
      <c r="D42" s="69" t="s">
        <v>16</v>
      </c>
    </row>
    <row r="43" spans="1:5" ht="15.75" thickBot="1" x14ac:dyDescent="0.3"/>
    <row r="44" spans="1:5" ht="15.75" thickBot="1" x14ac:dyDescent="0.3">
      <c r="A44" s="128" t="s">
        <v>146</v>
      </c>
      <c r="B44" s="147" t="b">
        <v>0</v>
      </c>
    </row>
  </sheetData>
  <sheetProtection algorithmName="SHA-512" hashValue="okIh3CKtCZ8dAG8oOZyFebXvyTZ7qvIFXZ2IbgZL6NrehVmkuAxNKUcSIGNeVcpkG0FBgi4ZmIblM+4ksJj0BQ==" saltValue="cFq+/WWkSHXskvSR5NfVZg==" spinCount="100000" sheet="1" objects="1" scenarios="1"/>
  <mergeCells count="9">
    <mergeCell ref="A32:E32"/>
    <mergeCell ref="C35:D35"/>
    <mergeCell ref="A1:E1"/>
    <mergeCell ref="B2:C2"/>
    <mergeCell ref="D2:E2"/>
    <mergeCell ref="A8:C8"/>
    <mergeCell ref="A19:C19"/>
    <mergeCell ref="B3:C3"/>
    <mergeCell ref="B4:E4"/>
  </mergeCells>
  <pageMargins left="0.7" right="0.7" top="0.75" bottom="0.75" header="0.3" footer="0.3"/>
  <pageSetup scale="90" fitToHeight="0" orientation="portrait" r:id="rId1"/>
  <headerFooter>
    <oddHeader>&amp;C&amp;"-,Bold"&amp;18Example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F107132-44E1-4369-913C-56B93DFCC711}">
          <x14:formula1>
            <xm:f>Sheet1!$B$1:$B$30</xm:f>
          </x14:formula1>
          <xm:sqref>C6</xm:sqref>
        </x14:dataValidation>
        <x14:dataValidation type="list" allowBlank="1" showInputMessage="1" showErrorMessage="1" xr:uid="{469F953B-2786-462E-AC96-7E7F27EA372A}">
          <x14:formula1>
            <xm:f>Sheet1!$A$1:$A$30</xm:f>
          </x14:formula1>
          <xm:sqref>B5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9819-78A7-4476-A6E2-3E2328A90143}">
  <sheetPr>
    <tabColor rgb="FF92D050"/>
    <pageSetUpPr fitToPage="1"/>
  </sheetPr>
  <dimension ref="A1:G97"/>
  <sheetViews>
    <sheetView view="pageLayout" zoomScaleNormal="100" workbookViewId="0"/>
  </sheetViews>
  <sheetFormatPr defaultRowHeight="15" x14ac:dyDescent="0.25"/>
  <cols>
    <col min="1" max="1" width="11.140625" style="49" customWidth="1"/>
    <col min="2" max="2" width="19.85546875" style="82" customWidth="1"/>
    <col min="3" max="3" width="20.7109375" style="82" customWidth="1"/>
    <col min="4" max="4" width="18" style="82" customWidth="1"/>
    <col min="5" max="5" width="20.85546875" style="82" customWidth="1"/>
    <col min="6" max="6" width="18.140625" style="82" customWidth="1"/>
    <col min="7" max="7" width="18" style="82" customWidth="1"/>
  </cols>
  <sheetData>
    <row r="1" spans="1:7" s="74" customFormat="1" ht="30" customHeight="1" thickBot="1" x14ac:dyDescent="0.3">
      <c r="A1" s="267"/>
      <c r="B1" s="268" t="s">
        <v>1</v>
      </c>
      <c r="C1" s="268" t="s">
        <v>128</v>
      </c>
      <c r="D1" s="268" t="s">
        <v>135</v>
      </c>
      <c r="E1" s="268" t="s">
        <v>1</v>
      </c>
      <c r="F1" s="268" t="s">
        <v>128</v>
      </c>
      <c r="G1" s="268" t="s">
        <v>135</v>
      </c>
    </row>
    <row r="2" spans="1:7" ht="15.75" customHeight="1" x14ac:dyDescent="0.25">
      <c r="A2" s="208" t="s">
        <v>123</v>
      </c>
      <c r="B2" s="133" t="s">
        <v>40</v>
      </c>
      <c r="C2" s="134" t="s">
        <v>149</v>
      </c>
      <c r="D2" s="211" t="s">
        <v>152</v>
      </c>
      <c r="E2" s="133" t="s">
        <v>41</v>
      </c>
      <c r="F2" s="134" t="s">
        <v>149</v>
      </c>
      <c r="G2" s="211" t="s">
        <v>152</v>
      </c>
    </row>
    <row r="3" spans="1:7" ht="15.75" thickBot="1" x14ac:dyDescent="0.3">
      <c r="A3" s="209">
        <v>16</v>
      </c>
      <c r="B3" s="135" t="s">
        <v>5</v>
      </c>
      <c r="C3" s="172">
        <f t="array" ref="C3">_xlfn.IFS(EXACT(A3,"16"),Expenditures!R14,EXACT(A3,"17"),Expenditures!S14,EXACT(A3,"18"),Expenditures!T14,EXACT(A3,"19"),Expenditures!U14,EXACT(A3,"20"),Expenditures!V14,EXACT(A3,"21"),Expenditures!W14,EXACT(A3,"22"),Expenditures!X14,EXACT(A3,"23"),Expenditures!Y14,EXACT(A3,"24"),Expenditures!Z14,EXACT(A3,"25"),Expenditures!AA14,EXACT(A3,"26"),Expenditures!AB14,EXACT(A3,"27"),Expenditures!AC14, EXACT(A3,"28"),Expenditures!AD14,EXACT(A3,"29"),Expenditures!AE14,EXACT(A3,"30"),Expenditures!AF14)</f>
        <v>0</v>
      </c>
      <c r="D3" s="172">
        <f>Expenditures!AH14</f>
        <v>1000</v>
      </c>
      <c r="E3" s="135" t="s">
        <v>5</v>
      </c>
      <c r="F3" s="132">
        <f t="array" ref="F3">_xlfn.IFS(EXACT(A3,"16"),Expenditures!R24,EXACT(A3,"17"),Expenditures!S24,EXACT(A3,"18"),Expenditures!T24,EXACT(A3,"19"),Expenditures!U24,EXACT(A3,"20"),Expenditures!V24,EXACT(A3,"21"),Expenditures!W24,EXACT(A3,"22"),Expenditures!X24,EXACT(A3,"23"),Expenditures!Y24,EXACT(A3,"24"),Expenditures!Z24,EXACT(A3,"25"),Expenditures!AA24,EXACT(A3,"26"),Expenditures!AB24,EXACT(A3,"27"),Expenditures!AC24, EXACT(A3,"28"),Expenditures!AD24,EXACT(A3,"29"),Expenditures!AE24,EXACT(A3,"30"),Expenditures!AF24)</f>
        <v>0</v>
      </c>
      <c r="G3" s="171">
        <f>Expenditures!AH24</f>
        <v>2500</v>
      </c>
    </row>
    <row r="4" spans="1:7" x14ac:dyDescent="0.25">
      <c r="B4" s="135" t="s">
        <v>7</v>
      </c>
      <c r="C4" s="173">
        <f t="array" ref="C4">_xlfn.IFS(EXACT(A3,"16"),Expenditures!R15,EXACT(A3,"17"),Expenditures!S15,EXACT(A3,"18"),Expenditures!T15,EXACT(A3,"19"),Expenditures!U15,EXACT(A3,"20"),Expenditures!V15,EXACT(A3,"21"),Expenditures!W15,EXACT(A3,"22"),Expenditures!X15,EXACT(A3,"23"),Expenditures!Y15,EXACT(A3,"24"),Expenditures!Z15,EXACT(A3,"25"),Expenditures!AA15,EXACT(A3,"26"),Expenditures!AB15,EXACT(A3,"27"),Expenditures!AC15, EXACT(A3,"28"),Expenditures!AD15,EXACT(A3,"29"),Expenditures!AE15,EXACT(A3,"30"),Expenditures!AF15)</f>
        <v>0</v>
      </c>
      <c r="D4" s="173">
        <f>Expenditures!AH15</f>
        <v>0</v>
      </c>
      <c r="E4" s="135" t="s">
        <v>7</v>
      </c>
      <c r="F4" s="132">
        <f t="array" ref="F4">_xlfn.IFS(EXACT(A3,"16"),Expenditures!R25,EXACT(A3,"17"),Expenditures!S25,EXACT(A3,"18"),Expenditures!T25,EXACT(A3,"19"),Expenditures!U25,EXACT(A3,"20"),Expenditures!V25,EXACT(A3,"21"),Expenditures!W25,EXACT(A3,"22"),Expenditures!X25,EXACT(A3,"23"),Expenditures!Y25,EXACT(A3,"24"),Expenditures!Z25,EXACT(A3,"25"),Expenditures!AA25,EXACT(A3,"26"),Expenditures!AB25,EXACT(A3,"27"),Expenditures!AC25, EXACT(A3,"28"),Expenditures!AD25,EXACT(A3,"29"),Expenditures!AE25,EXACT(A3,"30"),Expenditures!AF25)</f>
        <v>0</v>
      </c>
      <c r="G4" s="132">
        <f>Expenditures!AH25</f>
        <v>0</v>
      </c>
    </row>
    <row r="5" spans="1:7" x14ac:dyDescent="0.25">
      <c r="B5" s="135" t="s">
        <v>6</v>
      </c>
      <c r="C5" s="173">
        <f t="array" ref="C5">_xlfn.IFS(EXACT(A3,"16"),Expenditures!R16,EXACT(A3,"17"),Expenditures!S16,EXACT(A3,"18"),Expenditures!T16,EXACT(A3,"19"),Expenditures!U16,EXACT(A3,"20"),Expenditures!V16,EXACT(A3,"21"),Expenditures!W16,EXACT(A3,"22"),Expenditures!X16,EXACT(A3,"23"),Expenditures!Y16,EXACT(A3,"24"),Expenditures!Z16,EXACT(A3,"25"),Expenditures!AA16,EXACT(A3,"26"),Expenditures!AB16,EXACT(A3,"27"),Expenditures!AC16, EXACT(A3,"28"),Expenditures!AD16,EXACT(A3,"29"),Expenditures!AE16,EXACT(A3,"30"),Expenditures!AF16)</f>
        <v>0</v>
      </c>
      <c r="D5" s="173">
        <f>Expenditures!AH16</f>
        <v>0</v>
      </c>
      <c r="E5" s="135" t="s">
        <v>6</v>
      </c>
      <c r="F5" s="132">
        <f t="array" ref="F5">_xlfn.IFS(EXACT(A3,"16"),Expenditures!R26,EXACT(A3,"17"),Expenditures!S26,EXACT(A3,"18"),Expenditures!T26,EXACT(A3,"19"),Expenditures!U26,EXACT(A3,"20"),Expenditures!V26,EXACT(A3,"21"),Expenditures!W26,EXACT(A3,"22"),Expenditures!X26,EXACT(A3,"23"),Expenditures!Y26,EXACT(A3,"24"),Expenditures!Z26,EXACT(A3,"25"),Expenditures!AA26,EXACT(A3,"26"),Expenditures!AB26,EXACT(A3,"27"),Expenditures!AC26, EXACT(A3,"28"),Expenditures!AD26,EXACT(A3,"29"),Expenditures!AE26,EXACT(A3,"30"),Expenditures!AF26)</f>
        <v>0</v>
      </c>
      <c r="G5" s="132">
        <f>Expenditures!AH26</f>
        <v>0</v>
      </c>
    </row>
    <row r="6" spans="1:7" x14ac:dyDescent="0.25">
      <c r="B6" s="135" t="s">
        <v>8</v>
      </c>
      <c r="C6" s="173">
        <f t="array" ref="C6">_xlfn.IFS(EXACT(A3,"16"),Expenditures!R17,EXACT(A3,"17"),Expenditures!S17,EXACT(A3,"18"),Expenditures!T17,EXACT(A3,"19"),Expenditures!U17,EXACT(A3,"20"),Expenditures!V17,EXACT(A3,"21"),Expenditures!W17,EXACT(A3,"22"),Expenditures!X17,EXACT(A3,"23"),Expenditures!Y17,EXACT(A3,"24"),Expenditures!Z17,EXACT(A3,"25"),Expenditures!AA17,EXACT(A3,"26"),Expenditures!AB17,EXACT(A3,"27"),Expenditures!AC17, EXACT(A3,"28"),Expenditures!AD17,EXACT(A3,"29"),Expenditures!AE17,EXACT(A3,"30"),Expenditures!AF17)</f>
        <v>0</v>
      </c>
      <c r="D6" s="173">
        <f>Expenditures!AH17</f>
        <v>0</v>
      </c>
      <c r="E6" s="135" t="s">
        <v>8</v>
      </c>
      <c r="F6" s="132">
        <f t="array" ref="F6">_xlfn.IFS(EXACT(A3,"16"),Expenditures!R27,EXACT(A3,"17"),Expenditures!S27,EXACT(A3,"18"),Expenditures!T27,EXACT(A3,"19"),Expenditures!U27,EXACT(A3,"20"),Expenditures!V27,EXACT(A3,"21"),Expenditures!W27,EXACT(A3,"22"),Expenditures!X27,EXACT(A3,"23"),Expenditures!Y27,EXACT(A3,"24"),Expenditures!Z27,EXACT(A3,"25"),Expenditures!AA27,EXACT(A3,"26"),Expenditures!AB27,EXACT(A3,"27"),Expenditures!AC27, EXACT(A3,"28"),Expenditures!AD27,EXACT(A3,"29"),Expenditures!AE27,EXACT(A3,"30"),Expenditures!AF27)</f>
        <v>0</v>
      </c>
      <c r="G6" s="132">
        <f>Expenditures!AH27</f>
        <v>0</v>
      </c>
    </row>
    <row r="7" spans="1:7" x14ac:dyDescent="0.25">
      <c r="B7" s="135" t="s">
        <v>9</v>
      </c>
      <c r="C7" s="173">
        <f t="array" ref="C7">_xlfn.IFS(EXACT(A3,"16"),Expenditures!R18,EXACT(A3,"17"),Expenditures!S18,EXACT(A3,"18"),Expenditures!T18,EXACT(A3,"19"),Expenditures!U18,EXACT(A3,"20"),Expenditures!V18,EXACT(A3,"21"),Expenditures!W18,EXACT(A3,"22"),Expenditures!X18,EXACT(A3,"23"),Expenditures!Y18,EXACT(A3,"24"),Expenditures!Z18,EXACT(A3,"25"),Expenditures!AA18,EXACT(A3,"26"),Expenditures!AB18,EXACT(A3,"27"),Expenditures!AC18, EXACT(A3,"28"),Expenditures!AD18,EXACT(A3,"29"),Expenditures!AE18,EXACT(A3,"30"),Expenditures!AF18)</f>
        <v>0</v>
      </c>
      <c r="D7" s="173">
        <f>Expenditures!AH18</f>
        <v>0</v>
      </c>
      <c r="E7" s="135" t="s">
        <v>9</v>
      </c>
      <c r="F7" s="132">
        <f t="array" ref="F7">_xlfn.IFS(EXACT(A3,"16"),Expenditures!R28,EXACT(A3,"17"),Expenditures!S28,EXACT(A3,"18"),Expenditures!T28,EXACT(A3,"19"),Expenditures!U28,EXACT(A3,"20"),Expenditures!V28,EXACT(A3,"21"),Expenditures!W28,EXACT(A3,"22"),Expenditures!X28,EXACT(A3,"23"),Expenditures!Y28,EXACT(A3,"24"),Expenditures!Z28,EXACT(A3,"25"),Expenditures!AA28,EXACT(A3,"26"),Expenditures!AB28,EXACT(A3,"27"),Expenditures!AC28, EXACT(A3,"28"),Expenditures!AD28,EXACT(A3,"29"),Expenditures!AE28,EXACT(A3,"30"),Expenditures!AF28)</f>
        <v>0</v>
      </c>
      <c r="G7" s="132">
        <f>Expenditures!AH28</f>
        <v>0</v>
      </c>
    </row>
    <row r="8" spans="1:7" x14ac:dyDescent="0.25">
      <c r="B8" s="135" t="s">
        <v>20</v>
      </c>
      <c r="C8" s="173">
        <f t="array" ref="C8">_xlfn.IFS(EXACT(A3,"16"),Expenditures!R19,EXACT(A3,"17"),Expenditures!S19,EXACT(A3,"18"),Expenditures!T19,EXACT(A3,"19"),Expenditures!U19,EXACT(A3,"20"),Expenditures!V19,EXACT(A3,"21"),Expenditures!W19,EXACT(A3,"22"),Expenditures!X19,EXACT(A3,"23"),Expenditures!Y19,EXACT(A3,"24"),Expenditures!Z19,EXACT(A3,"25"),Expenditures!AA19,EXACT(A3,"26"),Expenditures!AB19,EXACT(A3,"27"),Expenditures!AC19, EXACT(A3,"28"),Expenditures!AD19,EXACT(A3,"29"),Expenditures!AE19,EXACT(A3,"30"),Expenditures!AF19)</f>
        <v>0</v>
      </c>
      <c r="D8" s="173">
        <f>Expenditures!AH19</f>
        <v>0</v>
      </c>
      <c r="E8" s="135" t="s">
        <v>20</v>
      </c>
      <c r="F8" s="132">
        <f t="array" ref="F8">_xlfn.IFS(EXACT(A3,"16"),Expenditures!R29,EXACT(A3,"17"),Expenditures!S29,EXACT(A3,"18"),Expenditures!T29,EXACT(A3,"19"),Expenditures!U29,EXACT(A3,"20"),Expenditures!V29,EXACT(A3,"21"),Expenditures!W29,EXACT(A3,"22"),Expenditures!X29,EXACT(A3,"23"),Expenditures!Y29,EXACT(A3,"24"),Expenditures!Z29,EXACT(A3,"25"),Expenditures!AA29,EXACT(A3,"26"),Expenditures!AB29,EXACT(A3,"27"),Expenditures!AC29, EXACT(A3,"28"),Expenditures!AD29,EXACT(A3,"29"),Expenditures!AE29,EXACT(A3,"30"),Expenditures!AF29)</f>
        <v>0</v>
      </c>
      <c r="G8" s="132">
        <f>Expenditures!AH29</f>
        <v>0</v>
      </c>
    </row>
    <row r="9" spans="1:7" x14ac:dyDescent="0.25">
      <c r="B9" s="135" t="s">
        <v>33</v>
      </c>
      <c r="C9" s="173">
        <f t="array" ref="C9">_xlfn.IFS(EXACT(A3,"16"),Expenditures!R20,EXACT(A3,"17"),Expenditures!S20,EXACT(A3,"18"),Expenditures!T20,EXACT(A3,"19"),Expenditures!U20,EXACT(A3,"20"),Expenditures!V20,EXACT(A3,"21"),Expenditures!W20,EXACT(A3,"22"),Expenditures!X20,EXACT(A3,"23"),Expenditures!Y20,EXACT(A3,"24"),Expenditures!Z20,EXACT(A3,"25"),Expenditures!AA20,EXACT(A3,"26"),Expenditures!AB20,EXACT(A3,"27"),Expenditures!AC20, EXACT(A3,"28"),Expenditures!AD20,EXACT(A3,"29"),Expenditures!AE20,EXACT(A3,"30"),Expenditures!AF20)</f>
        <v>0</v>
      </c>
      <c r="D9" s="173">
        <f>Expenditures!AH20</f>
        <v>86.75</v>
      </c>
      <c r="E9" s="135" t="s">
        <v>33</v>
      </c>
      <c r="F9" s="132">
        <f t="array" ref="F9">_xlfn.IFS(EXACT(A3,"16"),Expenditures!R30,EXACT(A3,"17"),Expenditures!S30,EXACT(A3,"18"),Expenditures!T30,EXACT(A3,"19"),Expenditures!U30,EXACT(A3,"20"),Expenditures!V30,EXACT(A3,"21"),Expenditures!W30,EXACT(A3,"22"),Expenditures!X30,EXACT(A3,"23"),Expenditures!Y30,EXACT(A3,"24"),Expenditures!Z30,EXACT(A3,"25"),Expenditures!AA30,EXACT(A3,"26"),Expenditures!AB30,EXACT(A3,"27"),Expenditures!AC30, EXACT(A3,"28"),Expenditures!AD30,EXACT(A3,"29"),Expenditures!AE30,EXACT(A3,"30"),Expenditures!AF30)</f>
        <v>0</v>
      </c>
      <c r="G9" s="132">
        <f>Expenditures!AH30</f>
        <v>216.88</v>
      </c>
    </row>
    <row r="10" spans="1:7" x14ac:dyDescent="0.25">
      <c r="B10" s="136" t="s">
        <v>42</v>
      </c>
      <c r="C10" s="137" t="s">
        <v>149</v>
      </c>
      <c r="D10" s="211" t="s">
        <v>152</v>
      </c>
      <c r="E10" s="136" t="s">
        <v>43</v>
      </c>
      <c r="F10" s="137" t="s">
        <v>149</v>
      </c>
      <c r="G10" s="211" t="s">
        <v>152</v>
      </c>
    </row>
    <row r="11" spans="1:7" x14ac:dyDescent="0.25">
      <c r="B11" s="135" t="s">
        <v>5</v>
      </c>
      <c r="C11" s="172">
        <f t="array" ref="C11">_xlfn.IFS(EXACT(A3,"16"),Expenditures!R34,EXACT(A3,"17"),Expenditures!S34,EXACT(A3,"18"),Expenditures!T34,EXACT(A3,"19"),Expenditures!U34,EXACT(A3,"20"),Expenditures!V34,EXACT(A3,"21"),Expenditures!W34,EXACT(A3,"22"),Expenditures!X34,EXACT(A3,"23"),Expenditures!Y34,EXACT(A3,"24"),Expenditures!Z34,EXACT(A3,"25"),Expenditures!AA34,EXACT(A3,"26"),Expenditures!AB34,EXACT(A3,"27"),Expenditures!AC34, EXACT(A3,"28"),Expenditures!AD34,EXACT(A3,"29"),Expenditures!AE34,EXACT(A3,"30"),Expenditures!AF34)</f>
        <v>0</v>
      </c>
      <c r="D11" s="172">
        <f>Expenditures!AH34</f>
        <v>5000</v>
      </c>
      <c r="E11" s="135" t="s">
        <v>5</v>
      </c>
      <c r="F11" s="138">
        <f t="array" ref="F11">_xlfn.IFS(EXACT(A3,"16"),Expenditures!R44,EXACT(A3,"17"),Expenditures!S44,EXACT(A3,"18"),Expenditures!T44,EXACT(A3,"19"),Expenditures!U44,EXACT(A3,"20"),Expenditures!V44,EXACT(A3,"21"),Expenditures!W44,EXACT(A3,"22"),Expenditures!X44,EXACT(A3,"23"),Expenditures!Y44,EXACT(A3,"24"),Expenditures!Z44,EXACT(A3,"25"),Expenditures!AA44,EXACT(A3,"26"),Expenditures!AB44,EXACT(A3,"27"),Expenditures!AC44, EXACT(A3,"28"),Expenditures!AD44,EXACT(A3,"29"),Expenditures!AE44,EXACT(A3,"30"),Expenditures!AF44)</f>
        <v>0</v>
      </c>
      <c r="G11" s="172">
        <f>Expenditures!AH44</f>
        <v>1000</v>
      </c>
    </row>
    <row r="12" spans="1:7" x14ac:dyDescent="0.25">
      <c r="B12" s="135" t="s">
        <v>7</v>
      </c>
      <c r="C12" s="138">
        <f t="array" ref="C12">_xlfn.IFS(EXACT(A3,"16"),Expenditures!R35,EXACT(A3,"17"),Expenditures!S35,EXACT(A3,"18"),Expenditures!T35,EXACT(A3,"19"),Expenditures!U35,EXACT(A3,"20"),Expenditures!V35,EXACT(A3,"21"),Expenditures!W35,EXACT(A3,"22"),Expenditures!X35,EXACT(A3,"23"),Expenditures!Y35,EXACT(A3,"24"),Expenditures!Z35,EXACT(A3,"25"),Expenditures!AA35,EXACT(A3,"26"),Expenditures!AB35,EXACT(A3,"27"),Expenditures!AC35, EXACT(A3,"28"),Expenditures!AD35,EXACT(A3,"29"),Expenditures!AE35,EXACT(A3,"30"),Expenditures!AF35)</f>
        <v>0</v>
      </c>
      <c r="D12" s="138">
        <f>Expenditures!AH35</f>
        <v>0</v>
      </c>
      <c r="E12" s="135" t="s">
        <v>7</v>
      </c>
      <c r="F12" s="138">
        <f t="array" ref="F12">_xlfn.IFS(EXACT(A3,"16"),Expenditures!R45,EXACT(A3,"17"),Expenditures!S45,EXACT(A3,"18"),Expenditures!T45,EXACT(A3,"19"),Expenditures!U45,EXACT(A3,"20"),Expenditures!V45,EXACT(A3,"21"),Expenditures!W45,EXACT(A3,"22"),Expenditures!X45,EXACT(A3,"23"),Expenditures!Y45,EXACT(A3,"24"),Expenditures!Z45,EXACT(A3,"25"),Expenditures!AA45,EXACT(A3,"26"),Expenditures!AB45,EXACT(A3,"27"),Expenditures!AC45, EXACT(A3,"28"),Expenditures!AD45,EXACT(A3,"29"),Expenditures!AE45,EXACT(A3,"30"),Expenditures!AF45)</f>
        <v>0</v>
      </c>
      <c r="G12" s="138">
        <f>Expenditures!AH45</f>
        <v>0</v>
      </c>
    </row>
    <row r="13" spans="1:7" x14ac:dyDescent="0.25">
      <c r="B13" s="135" t="s">
        <v>6</v>
      </c>
      <c r="C13" s="173">
        <f t="array" ref="C13">_xlfn.IFS(EXACT(A3,"16"),Expenditures!R36,EXACT(A3,"17"),Expenditures!S36,EXACT(A3,"18"),Expenditures!T36,EXACT(A3,"19"),Expenditures!U36,EXACT(A3,"20"),Expenditures!V36,EXACT(A3,"21"),Expenditures!W36,EXACT(A3,"22"),Expenditures!X36,EXACT(A3,"23"),Expenditures!Y36,EXACT(A3,"24"),Expenditures!Z36,EXACT(A3,"25"),Expenditures!AA36,EXACT(A3,"26"),Expenditures!AB36,EXACT(A3,"27"),Expenditures!AC36, EXACT(A3,"28"),Expenditures!AD36,EXACT(A3,"29"),Expenditures!AE36,EXACT(A3,"30"),Expenditures!AF36)</f>
        <v>0</v>
      </c>
      <c r="D13" s="173">
        <f>Expenditures!AH36</f>
        <v>0</v>
      </c>
      <c r="E13" s="135" t="s">
        <v>6</v>
      </c>
      <c r="F13" s="173">
        <f t="array" ref="F13">_xlfn.IFS(EXACT(A3,"16"),Expenditures!R46,EXACT(A3,"17"),Expenditures!S46,EXACT(A3,"18"),Expenditures!T46,EXACT(A3,"19"),Expenditures!U46,EXACT(A3,"20"),Expenditures!V46,EXACT(A3,"21"),Expenditures!W46,EXACT(A3,"22"),Expenditures!X46,EXACT(A3,"23"),Expenditures!Y46,EXACT(A3,"24"),Expenditures!Z46,EXACT(A3,"25"),Expenditures!AA46,EXACT(A3,"26"),Expenditures!AB46,EXACT(A3,"27"),Expenditures!AC46, EXACT(A3,"28"),Expenditures!AD46,EXACT(A3,"29"),Expenditures!AE46,EXACT(A3,"30"),Expenditures!AF46)</f>
        <v>0</v>
      </c>
      <c r="G13" s="173">
        <f>Expenditures!AH46</f>
        <v>0</v>
      </c>
    </row>
    <row r="14" spans="1:7" x14ac:dyDescent="0.25">
      <c r="B14" s="135" t="s">
        <v>8</v>
      </c>
      <c r="C14" s="173">
        <f t="array" ref="C14">_xlfn.IFS(EXACT(A3,"16"),Expenditures!R37,EXACT(A3,"17"),Expenditures!S37,EXACT(A3,"18"),Expenditures!T37,EXACT(A3,"19"),Expenditures!U37,EXACT(A3,"20"),Expenditures!V37,EXACT(A3,"21"),Expenditures!W37,EXACT(A3,"22"),Expenditures!X37,EXACT(A3,"23"),Expenditures!Y37,EXACT(A3,"24"),Expenditures!Z37,EXACT(A3,"25"),Expenditures!AA37,EXACT(A3,"26"),Expenditures!AB37,EXACT(A3,"27"),Expenditures!AC37, EXACT(A3,"28"),Expenditures!AD37,EXACT(A3,"29"),Expenditures!AE37,EXACT(A3,"30"),Expenditures!AF37)</f>
        <v>0</v>
      </c>
      <c r="D14" s="173">
        <f>Expenditures!AH37</f>
        <v>0</v>
      </c>
      <c r="E14" s="135" t="s">
        <v>8</v>
      </c>
      <c r="F14" s="138">
        <f t="array" ref="F14">_xlfn.IFS(EXACT(A3,"16"),Expenditures!R47,EXACT(A3,"17"),Expenditures!S47,EXACT(A3,"18"),Expenditures!T47,EXACT(A3,"19"),Expenditures!U47,EXACT(A3,"20"),Expenditures!V47,EXACT(A3,"21"),Expenditures!W47,EXACT(A3,"22"),Expenditures!X47,EXACT(A3,"23"),Expenditures!Y47,EXACT(A3,"24"),Expenditures!Z47,EXACT(A3,"25"),Expenditures!AA47,EXACT(A3,"26"),Expenditures!AB47,EXACT(A3,"27"),Expenditures!AC47, EXACT(A3,"28"),Expenditures!AD47,EXACT(A3,"29"),Expenditures!AE47,EXACT(A3,"30"),Expenditures!AF47)</f>
        <v>0</v>
      </c>
      <c r="G14" s="173">
        <f>Expenditures!AH47</f>
        <v>0</v>
      </c>
    </row>
    <row r="15" spans="1:7" x14ac:dyDescent="0.25">
      <c r="B15" s="135" t="s">
        <v>9</v>
      </c>
      <c r="C15" s="138">
        <f t="array" ref="C15">_xlfn.IFS(EXACT(A3,"16"),Expenditures!R38,EXACT(A3,"17"),Expenditures!S38,EXACT(A3,"18"),Expenditures!T38,EXACT(A3,"19"),Expenditures!U38,EXACT(A3,"20"),Expenditures!V38,EXACT(A3,"21"),Expenditures!W38,EXACT(A3,"22"),Expenditures!X38,EXACT(A3,"23"),Expenditures!Y38,EXACT(A3,"24"),Expenditures!Z38,EXACT(A3,"25"),Expenditures!AA38,EXACT(A3,"26"),Expenditures!AB38,EXACT(A3,"27"),Expenditures!AC38, EXACT(A3,"28"),Expenditures!AD38,EXACT(A3,"29"),Expenditures!AE38,EXACT(A3,"30"),Expenditures!AF38)</f>
        <v>0</v>
      </c>
      <c r="D15" s="138">
        <f>Expenditures!AH38</f>
        <v>0</v>
      </c>
      <c r="E15" s="135" t="s">
        <v>9</v>
      </c>
      <c r="F15" s="173">
        <f t="array" ref="F15">_xlfn.IFS(EXACT(A3,"16"),Expenditures!R48,EXACT(A3,"17"),Expenditures!S48,EXACT(A3,"18"),Expenditures!T48,EXACT(A3,"19"),Expenditures!U48,EXACT(A3,"20"),Expenditures!V48,EXACT(A3,"21"),Expenditures!W48,EXACT(A3,"22"),Expenditures!X48,EXACT(A3,"23"),Expenditures!Y48,EXACT(A3,"24"),Expenditures!Z48,EXACT(A3,"25"),Expenditures!AA48,EXACT(A3,"26"),Expenditures!AB48,EXACT(A3,"27"),Expenditures!AC48, EXACT(A3,"28"),Expenditures!AD48,EXACT(A3,"29"),Expenditures!AE48,EXACT(A3,"30"),Expenditures!AF48)</f>
        <v>0</v>
      </c>
      <c r="G15" s="138">
        <f>Expenditures!AH48</f>
        <v>3000</v>
      </c>
    </row>
    <row r="16" spans="1:7" x14ac:dyDescent="0.25">
      <c r="B16" s="135" t="s">
        <v>20</v>
      </c>
      <c r="C16" s="173">
        <f t="array" ref="C16">_xlfn.IFS(EXACT(A3,"16"),Expenditures!R39,EXACT(A3,"17"),Expenditures!S39,EXACT(A3,"18"),Expenditures!T39,EXACT(A3,"19"),Expenditures!U39,EXACT(A3,"20"),Expenditures!V39,EXACT(A3,"21"),Expenditures!W39,EXACT(A3,"22"),Expenditures!X39,EXACT(A3,"23"),Expenditures!Y39,EXACT(A3,"24"),Expenditures!Z39,EXACT(A3,"25"),Expenditures!AA39,EXACT(A3,"26"),Expenditures!AB39,EXACT(A3,"27"),Expenditures!AC39, EXACT(A3,"28"),Expenditures!AD39,EXACT(A3,"29"),Expenditures!AE39,EXACT(A3,"30"),Expenditures!AF39)</f>
        <v>0</v>
      </c>
      <c r="D16" s="173">
        <f>Expenditures!AH39</f>
        <v>0</v>
      </c>
      <c r="E16" s="135" t="s">
        <v>20</v>
      </c>
      <c r="F16" s="173">
        <f t="array" ref="F16">_xlfn.IFS(EXACT(A3,"16"),Expenditures!R49,EXACT(A3,"17"),Expenditures!S49,EXACT(A3,"18"),Expenditures!T49,EXACT(A3,"19"),Expenditures!U49,EXACT(A3,"20"),Expenditures!V49,EXACT(A3,"21"),Expenditures!W49,EXACT(A3,"22"),Expenditures!X49,EXACT(A3,"23"),Expenditures!Y49,EXACT(A3,"24"),Expenditures!Z49,EXACT(A3,"25"),Expenditures!AA49,EXACT(A3,"26"),Expenditures!AB49,EXACT(A3,"27"),Expenditures!AC49, EXACT(A3,"28"),Expenditures!AD49,EXACT(A3,"29"),Expenditures!AE49,EXACT(A3,"30"),Expenditures!AF49)</f>
        <v>0</v>
      </c>
      <c r="G16" s="173">
        <f>Expenditures!AH49</f>
        <v>0</v>
      </c>
    </row>
    <row r="17" spans="2:7" ht="13.5" customHeight="1" x14ac:dyDescent="0.25">
      <c r="B17" s="135" t="s">
        <v>33</v>
      </c>
      <c r="C17" s="173">
        <f t="array" ref="C17">_xlfn.IFS(EXACT(A3,"16"),Expenditures!R40,EXACT(A3,"17"),Expenditures!S40,EXACT(A3,"18"),Expenditures!T40,EXACT(A3,"19"),Expenditures!U40,EXACT(A3,"20"),Expenditures!V40,EXACT(A3,"21"),Expenditures!W40,EXACT(A3,"22"),Expenditures!X40,EXACT(A3,"23"),Expenditures!Y40,EXACT(A3,"24"),Expenditures!Z40,EXACT(A3,"25"),Expenditures!AA40,EXACT(A3,"26"),Expenditures!AB40,EXACT(A3,"27"),Expenditures!AC40, EXACT(A3,"28"),Expenditures!AD40,EXACT(A3,"29"),Expenditures!AE40,EXACT(A3,"30"),Expenditures!AF40)</f>
        <v>0</v>
      </c>
      <c r="D17" s="173">
        <f>Expenditures!AH40</f>
        <v>433.75</v>
      </c>
      <c r="E17" s="135" t="s">
        <v>33</v>
      </c>
      <c r="F17" s="173">
        <f t="array" ref="F17">_xlfn.IFS(EXACT(A3,"16"),Expenditures!R50,EXACT(A3,"17"),Expenditures!S50,EXACT(A3,"18"),Expenditures!T50,EXACT(A3,"19"),Expenditures!U50,EXACT(A3,"20"),Expenditures!V50,EXACT(A3,"21"),Expenditures!W50,EXACT(A3,"22"),Expenditures!X50,EXACT(A3,"23"),Expenditures!Y50,EXACT(A3,"24"),Expenditures!Z50,EXACT(A3,"25"),Expenditures!AA50,EXACT(A3,"26"),Expenditures!AB50,EXACT(A3,"27"),Expenditures!AC50, EXACT(A3,"28"),Expenditures!AD50,EXACT(A3,"29"),Expenditures!AE50,EXACT(A3,"30"),Expenditures!AF50)</f>
        <v>0</v>
      </c>
      <c r="G17" s="173">
        <f>Expenditures!AH50</f>
        <v>86.75</v>
      </c>
    </row>
    <row r="18" spans="2:7" x14ac:dyDescent="0.25">
      <c r="B18" s="136" t="s">
        <v>44</v>
      </c>
      <c r="C18" s="137" t="s">
        <v>149</v>
      </c>
      <c r="D18" s="211" t="s">
        <v>152</v>
      </c>
      <c r="E18" s="136" t="s">
        <v>45</v>
      </c>
      <c r="F18" s="137" t="s">
        <v>149</v>
      </c>
      <c r="G18" s="211" t="s">
        <v>152</v>
      </c>
    </row>
    <row r="19" spans="2:7" x14ac:dyDescent="0.25">
      <c r="B19" s="135" t="s">
        <v>5</v>
      </c>
      <c r="C19" s="172">
        <f t="array" ref="C19">_xlfn.IFS(EXACT(A3,"16"),Expenditures!R54,EXACT(A3,"17"),Expenditures!S54,EXACT(A3,"18"),Expenditures!T54,EXACT(A3,"19"),Expenditures!U54,EXACT(A3,"20"),Expenditures!V54,EXACT(A3,"21"),Expenditures!W54,EXACT(A3,"22"),Expenditures!X54,EXACT(A3,"23"),Expenditures!Y54,EXACT(A3,"24"),Expenditures!Z54,EXACT(A3,"25"),Expenditures!AA54,EXACT(A3,"26"),Expenditures!AB54,EXACT(A3,"27"),Expenditures!AC54, EXACT(A3,"28"),Expenditures!AD54,EXACT(A3,"29"),Expenditures!AE54,EXACT(A3,"30"),Expenditures!AF54)</f>
        <v>0</v>
      </c>
      <c r="D19" s="172">
        <f>Expenditures!AH54</f>
        <v>0</v>
      </c>
      <c r="E19" s="135" t="s">
        <v>5</v>
      </c>
      <c r="F19" s="132">
        <f t="array" ref="F19">_xlfn.IFS(EXACT(A3,"16"),Expenditures!R64,EXACT(A3,"17"),Expenditures!S64,EXACT(A3,"18"),Expenditures!T64,EXACT(A3,"19"),Expenditures!U64,EXACT(A3,"20"),Expenditures!V64,EXACT(A3,"21"),Expenditures!W64,EXACT(A3,"22"),Expenditures!X64,EXACT(A3,"23"),Expenditures!Y64,EXACT(A3,"24"),Expenditures!Z64,EXACT(A3,"25"),Expenditures!AA64,EXACT(A3,"26"),Expenditures!AB64,EXACT(A3,"27"),Expenditures!AC64, EXACT(A3,"28"),Expenditures!AD64,EXACT(A3,"29"),Expenditures!AE64,EXACT(A3,"30"),Expenditures!AF64)</f>
        <v>0</v>
      </c>
      <c r="G19" s="171">
        <f>Expenditures!AH64</f>
        <v>0</v>
      </c>
    </row>
    <row r="20" spans="2:7" x14ac:dyDescent="0.25">
      <c r="B20" s="135" t="s">
        <v>7</v>
      </c>
      <c r="C20" s="172">
        <f t="array" ref="C20">_xlfn.IFS(EXACT(A3,"16"),Expenditures!R55,EXACT(A3,"17"),Expenditures!S55,EXACT(A3,"18"),Expenditures!T55,EXACT(A3,"19"),Expenditures!U55,EXACT(A3,"20"),Expenditures!V55,EXACT(A3,"21"),Expenditures!W55,EXACT(A3,"22"),Expenditures!X55,EXACT(A3,"23"),Expenditures!Y55,EXACT(A3,"24"),Expenditures!Z55,EXACT(A3,"25"),Expenditures!AA55,EXACT(A3,"26"),Expenditures!AB55,EXACT(A3,"27"),Expenditures!AC55, EXACT(A3,"28"),Expenditures!AD55,EXACT(A3,"29"),Expenditures!AE55,EXACT(A3,"30"),Expenditures!AF55)</f>
        <v>0</v>
      </c>
      <c r="D20" s="172">
        <f>Expenditures!AH55</f>
        <v>0</v>
      </c>
      <c r="E20" s="135" t="s">
        <v>7</v>
      </c>
      <c r="F20" s="174">
        <f t="array" ref="F20">_xlfn.IFS(EXACT(A3,"16"),Expenditures!R65,EXACT(A3,"17"),Expenditures!S65,EXACT(A3,"18"),Expenditures!T65,EXACT(A3,"19"),Expenditures!U65,EXACT(A3,"20"),Expenditures!V65,EXACT(A3,"21"),Expenditures!W65,EXACT(A3,"22"),Expenditures!X65,EXACT(A3,"23"),Expenditures!Y65,EXACT(A3,"24"),Expenditures!Z65,EXACT(A3,"25"),Expenditures!AA65,EXACT(A3,"26"),Expenditures!AB65,EXACT(A3,"27"),Expenditures!AC65, EXACT(A3,"28"),Expenditures!AD65,EXACT(A3,"29"),Expenditures!AE65,EXACT(A3,"30"),Expenditures!AF65)</f>
        <v>0</v>
      </c>
      <c r="G20" s="171">
        <f>Expenditures!AH65</f>
        <v>0</v>
      </c>
    </row>
    <row r="21" spans="2:7" x14ac:dyDescent="0.25">
      <c r="B21" s="135" t="s">
        <v>6</v>
      </c>
      <c r="C21" s="172">
        <f t="array" ref="C21">_xlfn.IFS(EXACT(A3,"16"),Expenditures!R56,EXACT(A3,"17"),Expenditures!S56,EXACT(A3,"18"),Expenditures!T56,EXACT(A3,"19"),Expenditures!U56,EXACT(A3,"20"),Expenditures!V56,EXACT(A3,"21"),Expenditures!W56,EXACT(A3,"22"),Expenditures!X56,EXACT(A3,"23"),Expenditures!Y56,EXACT(A3,"24"),Expenditures!Z56,EXACT(A3,"25"),Expenditures!AA56,EXACT(A3,"26"),Expenditures!AB56,EXACT(A3,"27"),Expenditures!AC56, EXACT(A3,"28"),Expenditures!AD56,EXACT(A3,"29"),Expenditures!AE56,EXACT(A3,"30"),Expenditures!AF56)</f>
        <v>0</v>
      </c>
      <c r="D21" s="172">
        <f>Expenditures!AH56</f>
        <v>0</v>
      </c>
      <c r="E21" s="135" t="s">
        <v>6</v>
      </c>
      <c r="F21" s="132">
        <f t="array" ref="F21">_xlfn.IFS(EXACT(A3,"16"),Expenditures!R66,EXACT(A3,"17"),Expenditures!S66,EXACT(A3,"18"),Expenditures!T66,EXACT(A3,"19"),Expenditures!U66,EXACT(A3,"20"),Expenditures!V66,EXACT(A3,"21"),Expenditures!W66,EXACT(A3,"22"),Expenditures!X66,EXACT(A3,"23"),Expenditures!Y66,EXACT(A3,"24"),Expenditures!Z66,EXACT(A3,"25"),Expenditures!AA66,EXACT(A3,"26"),Expenditures!AB66,EXACT(A3,"27"),Expenditures!AC66, EXACT(A3,"28"),Expenditures!AD66,EXACT(A3,"29"),Expenditures!AE66,EXACT(A3,"30"),Expenditures!AF66)</f>
        <v>0</v>
      </c>
      <c r="G21" s="171">
        <f>Expenditures!AH66</f>
        <v>0</v>
      </c>
    </row>
    <row r="22" spans="2:7" x14ac:dyDescent="0.25">
      <c r="B22" s="135" t="s">
        <v>8</v>
      </c>
      <c r="C22" s="172">
        <f t="array" ref="C22">_xlfn.IFS(EXACT(A3,"16"),Expenditures!R57,EXACT(A3,"17"),Expenditures!S57,EXACT(A3,"18"),Expenditures!T57,EXACT(A3,"19"),Expenditures!U57,EXACT(A3,"20"),Expenditures!V57,EXACT(A3,"21"),Expenditures!W57,EXACT(A3,"22"),Expenditures!X57,EXACT(A3,"23"),Expenditures!Y57,EXACT(A3,"24"),Expenditures!Z57,EXACT(A3,"25"),Expenditures!AA57,EXACT(A3,"26"),Expenditures!AB57,EXACT(A3,"27"),Expenditures!AC57, EXACT(A3,"28"),Expenditures!AD57,EXACT(A3,"29"),Expenditures!AE57,EXACT(A3,"30"),Expenditures!AF57)</f>
        <v>0</v>
      </c>
      <c r="D22" s="172">
        <f>Expenditures!AH57</f>
        <v>0</v>
      </c>
      <c r="E22" s="135" t="s">
        <v>8</v>
      </c>
      <c r="F22" s="132">
        <f t="array" ref="F22">_xlfn.IFS(EXACT(A3,"16"),Expenditures!R67,EXACT(A3,"17"),Expenditures!S67,EXACT(A3,"18"),Expenditures!T67,EXACT(A3,"19"),Expenditures!U67,EXACT(A3,"20"),Expenditures!V67,EXACT(A3,"21"),Expenditures!W67,EXACT(A3,"22"),Expenditures!X67,EXACT(A3,"23"),Expenditures!Y67,EXACT(A3,"24"),Expenditures!Z67,EXACT(A3,"25"),Expenditures!AA67,EXACT(A3,"26"),Expenditures!AB67,EXACT(A3,"27"),Expenditures!AC67, EXACT(A3,"28"),Expenditures!AD67,EXACT(A3,"29"),Expenditures!AE67,EXACT(A3,"30"),Expenditures!AF67)</f>
        <v>0</v>
      </c>
      <c r="G22" s="171">
        <f>Expenditures!AH67</f>
        <v>0</v>
      </c>
    </row>
    <row r="23" spans="2:7" x14ac:dyDescent="0.25">
      <c r="B23" s="135" t="s">
        <v>9</v>
      </c>
      <c r="C23" s="172">
        <f t="array" ref="C23">_xlfn.IFS(EXACT(A3,"16"),Expenditures!R58,EXACT(A3,"17"),Expenditures!S58,EXACT(A3,"18"),Expenditures!T58,EXACT(A3,"19"),Expenditures!U58,EXACT(A3,"20"),Expenditures!V58,EXACT(A3,"21"),Expenditures!W58,EXACT(A3,"22"),Expenditures!X58,EXACT(A3,"23"),Expenditures!Y58,EXACT(A3,"24"),Expenditures!Z58,EXACT(A3,"25"),Expenditures!AA58,EXACT(A3,"26"),Expenditures!AB58,EXACT(A3,"27"),Expenditures!AC58, EXACT(A3,"28"),Expenditures!AD58,EXACT(A3,"29"),Expenditures!AE58,EXACT(A3,"30"),Expenditures!AF58)</f>
        <v>0</v>
      </c>
      <c r="D23" s="172">
        <f>Expenditures!AH58</f>
        <v>33017</v>
      </c>
      <c r="E23" s="135" t="s">
        <v>9</v>
      </c>
      <c r="F23" s="132">
        <f t="array" ref="F23">_xlfn.IFS(EXACT(A3,"16"),Expenditures!R68,EXACT(A3,"17"),Expenditures!S68,EXACT(A3,"18"),Expenditures!T68,EXACT(A3,"19"),Expenditures!U68,EXACT(A3,"20"),Expenditures!V68,EXACT(A3,"21"),Expenditures!W68,EXACT(A3,"22"),Expenditures!X68,EXACT(A3,"23"),Expenditures!Y68,EXACT(A3,"24"),Expenditures!Z68,EXACT(A3,"25"),Expenditures!AA68,EXACT(A3,"26"),Expenditures!AB68,EXACT(A3,"27"),Expenditures!AC68, EXACT(A3,"28"),Expenditures!AD68,EXACT(A3,"29"),Expenditures!AE68,EXACT(A3,"30"),Expenditures!AF68)</f>
        <v>0</v>
      </c>
      <c r="G23" s="171">
        <f>Expenditures!AH68</f>
        <v>0</v>
      </c>
    </row>
    <row r="24" spans="2:7" x14ac:dyDescent="0.25">
      <c r="B24" s="135" t="s">
        <v>20</v>
      </c>
      <c r="C24" s="172">
        <f t="array" ref="C24">_xlfn.IFS(EXACT(A3,"16"),Expenditures!R59,EXACT(A3,"17"),Expenditures!S59,EXACT(A3,"18"),Expenditures!T59,EXACT(A3,"19"),Expenditures!U59,EXACT(A3,"20"),Expenditures!V59,EXACT(A3,"21"),Expenditures!W59,EXACT(A3,"22"),Expenditures!X59,EXACT(A3,"23"),Expenditures!Y59,EXACT(A3,"24"),Expenditures!Z59,EXACT(A3,"25"),Expenditures!AA59,EXACT(A3,"26"),Expenditures!AB59,EXACT(A3,"27"),Expenditures!AC59, EXACT(A3,"28"),Expenditures!AD59,EXACT(A3,"29"),Expenditures!AE59,EXACT(A3,"30"),Expenditures!AF59)</f>
        <v>0</v>
      </c>
      <c r="D24" s="172">
        <f>Expenditures!AH59</f>
        <v>0</v>
      </c>
      <c r="E24" s="135" t="s">
        <v>20</v>
      </c>
      <c r="F24" s="132">
        <f t="array" ref="F24">_xlfn.IFS(EXACT(A3,"16"),Expenditures!R69,EXACT(A3,"17"),Expenditures!S69,EXACT(A3,"18"),Expenditures!T69,EXACT(A3,"19"),Expenditures!U69,EXACT(A3,"20"),Expenditures!V69,EXACT(A3,"21"),Expenditures!W69,EXACT(A3,"22"),Expenditures!X69,EXACT(A3,"23"),Expenditures!Y69,EXACT(A3,"24"),Expenditures!Z69,EXACT(A3,"25"),Expenditures!AA69,EXACT(A3,"26"),Expenditures!AB69,EXACT(A3,"27"),Expenditures!AC69, EXACT(A3,"28"),Expenditures!AD69,EXACT(A3,"29"),Expenditures!AE69,EXACT(A3,"30"),Expenditures!AF69)</f>
        <v>0</v>
      </c>
      <c r="G24" s="171">
        <f>Expenditures!AH69</f>
        <v>0</v>
      </c>
    </row>
    <row r="25" spans="2:7" ht="19.5" customHeight="1" x14ac:dyDescent="0.25">
      <c r="B25" s="135" t="s">
        <v>33</v>
      </c>
      <c r="C25" s="138">
        <f t="array" ref="C25">_xlfn.IFS(EXACT(A3,"16"),Expenditures!R60,EXACT(A3,"17"),Expenditures!S60,EXACT(A3,"18"),Expenditures!T60,EXACT(A3,"19"),Expenditures!U60,EXACT(A3,"20"),Expenditures!V60,EXACT(A3,"21"),Expenditures!W60,EXACT(A3,"22"),Expenditures!X60,EXACT(A3,"23"),Expenditures!Y60,EXACT(A3,"24"),Expenditures!Z60,EXACT(A3,"25"),Expenditures!AA60,EXACT(A3,"26"),Expenditures!AB60,EXACT(A3,"27"),Expenditures!AC60, EXACT(A3,"28"),Expenditures!AD60,EXACT(A3,"29"),Expenditures!AE60,EXACT(A3,"30"),Expenditures!AF60)</f>
        <v>0</v>
      </c>
      <c r="D25" s="138">
        <f>Expenditures!AH60</f>
        <v>0</v>
      </c>
      <c r="E25" s="135" t="s">
        <v>33</v>
      </c>
      <c r="F25" s="132">
        <f t="array" ref="F25">_xlfn.IFS(EXACT(A3,"16"),Expenditures!R70,EXACT(A3,"17"),Expenditures!S70,EXACT(A3,"18"),Expenditures!T70,EXACT(A3,"19"),Expenditures!U70,EXACT(A3,"20"),Expenditures!V70,EXACT(A3,"21"),Expenditures!W70,EXACT(A3,"22"),Expenditures!X70,EXACT(A3,"23"),Expenditures!Y70,EXACT(A3,"24"),Expenditures!Z70,EXACT(A3,"25"),Expenditures!AA70,EXACT(A3,"26"),Expenditures!AB70,EXACT(A3,"27"),Expenditures!AC70, EXACT(A3,"28"),Expenditures!AD70,EXACT(A3,"29"),Expenditures!AE70,EXACT(A3,"30"),Expenditures!AF70)</f>
        <v>0</v>
      </c>
      <c r="G25" s="174">
        <f>Expenditures!AH70</f>
        <v>0</v>
      </c>
    </row>
    <row r="26" spans="2:7" x14ac:dyDescent="0.25">
      <c r="B26" s="136" t="s">
        <v>46</v>
      </c>
      <c r="C26" s="137" t="s">
        <v>149</v>
      </c>
      <c r="D26" s="211" t="s">
        <v>152</v>
      </c>
      <c r="E26" s="136" t="s">
        <v>47</v>
      </c>
      <c r="F26" s="137" t="s">
        <v>149</v>
      </c>
      <c r="G26" s="211" t="s">
        <v>152</v>
      </c>
    </row>
    <row r="27" spans="2:7" x14ac:dyDescent="0.25">
      <c r="B27" s="135" t="s">
        <v>5</v>
      </c>
      <c r="C27" s="173">
        <f t="array" ref="C27">_xlfn.IFS(EXACT(A3,"16"),Expenditures!R74,EXACT(A3,"17"),Expenditures!S74,EXACT(A3,"18"),Expenditures!T74,EXACT(A3,"19"),Expenditures!U74,EXACT(A3,"20"),Expenditures!V74,EXACT(A3,"21"),Expenditures!W74,EXACT(A3,"22"),Expenditures!X74,EXACT(A3,"23"),Expenditures!Y74,EXACT(A3,"24"),Expenditures!Z74,EXACT(A3,"25"),Expenditures!AA74,EXACT(A3,"26"),Expenditures!AB74,EXACT(A3,"27"),Expenditures!AC74, EXACT(A3,"28"),Expenditures!AD74,EXACT(A3,"29"),Expenditures!AE74,EXACT(A3,"30"),Expenditures!AF74)</f>
        <v>0</v>
      </c>
      <c r="D27" s="173">
        <f>Expenditures!AH74</f>
        <v>1000</v>
      </c>
      <c r="E27" s="135" t="s">
        <v>5</v>
      </c>
      <c r="F27" s="173">
        <f t="array" ref="F27">_xlfn.IFS(EXACT(A3,"16"),Expenditures!R84,EXACT(A3,"17"),Expenditures!S84,EXACT(A3,"18"),Expenditures!T84,EXACT(A3,"19"),Expenditures!U84,EXACT(A3,"20"),Expenditures!V84,EXACT(A3,"21"),Expenditures!W84,EXACT(A3,"22"),Expenditures!X84,EXACT(A3,"23"),Expenditures!Y84,EXACT(A3,"24"),Expenditures!Z84,EXACT(A3,"25"),Expenditures!AA84,EXACT(A3,"26"),Expenditures!AB84,EXACT(A3,"27"),Expenditures!AC84, EXACT(A3,"28"),Expenditures!AD84,EXACT(A3,"29"),Expenditures!AE84,EXACT(A3,"30"),Expenditures!AF84)</f>
        <v>0</v>
      </c>
      <c r="G27" s="173">
        <f>Expenditures!AH84</f>
        <v>8000</v>
      </c>
    </row>
    <row r="28" spans="2:7" x14ac:dyDescent="0.25">
      <c r="B28" s="135" t="s">
        <v>7</v>
      </c>
      <c r="C28" s="173">
        <f t="array" ref="C28">_xlfn.IFS(EXACT(A3,"16"),Expenditures!R75,EXACT(A3,"17"),Expenditures!S75,EXACT(A3,"18"),Expenditures!T75,EXACT(A3,"19"),Expenditures!U75,EXACT(A3,"20"),Expenditures!V75,EXACT(A3,"21"),Expenditures!W75,EXACT(A3,"22"),Expenditures!X75,EXACT(A3,"23"),Expenditures!Y75,EXACT(A3,"24"),Expenditures!Z75,EXACT(A3,"25"),Expenditures!AA75,EXACT(A3,"26"),Expenditures!AB75,EXACT(A3,"27"),Expenditures!AC75, EXACT(A3,"28"),Expenditures!AD75,EXACT(A3,"29"),Expenditures!AE75,EXACT(A3,"30"),Expenditures!AF75)</f>
        <v>0</v>
      </c>
      <c r="D28" s="173">
        <f>Expenditures!AH75</f>
        <v>0</v>
      </c>
      <c r="E28" s="135" t="s">
        <v>7</v>
      </c>
      <c r="F28" s="173">
        <f t="array" ref="F28">_xlfn.IFS(EXACT(A3,"16"),Expenditures!R85,EXACT(A3,"17"),Expenditures!S85,EXACT(A3,"18"),Expenditures!T85,EXACT(A3,"19"),Expenditures!U85,EXACT(A3,"20"),Expenditures!V85,EXACT(A3,"21"),Expenditures!W85,EXACT(A3,"22"),Expenditures!X85,EXACT(A3,"23"),Expenditures!Y85,EXACT(A3,"24"),Expenditures!Z85,EXACT(A3,"25"),Expenditures!AA85,EXACT(A3,"26"),Expenditures!AB85,EXACT(A3,"27"),Expenditures!AC85, EXACT(A3,"28"),Expenditures!AD85,EXACT(A3,"29"),Expenditures!AE85,EXACT(A3,"30"),Expenditures!AF85)</f>
        <v>0</v>
      </c>
      <c r="G28" s="173">
        <f>Expenditures!AH85</f>
        <v>389</v>
      </c>
    </row>
    <row r="29" spans="2:7" x14ac:dyDescent="0.25">
      <c r="B29" s="135" t="s">
        <v>6</v>
      </c>
      <c r="C29" s="173">
        <f t="array" ref="C29">_xlfn.IFS(EXACT(A3,"16"),Expenditures!R76,EXACT(A3,"17"),Expenditures!S76,EXACT(A3,"18"),Expenditures!T76,EXACT(A3,"19"),Expenditures!U76,EXACT(A3,"20"),Expenditures!V76,EXACT(A3,"21"),Expenditures!W76,EXACT(A3,"22"),Expenditures!X76,EXACT(A3,"23"),Expenditures!Y76,EXACT(A3,"24"),Expenditures!Z76,EXACT(A3,"25"),Expenditures!AA76,EXACT(A3,"26"),Expenditures!AB76,EXACT(A3,"27"),Expenditures!AC76, EXACT(A3,"28"),Expenditures!AD76,EXACT(A3,"29"),Expenditures!AE76,EXACT(A3,"30"),Expenditures!AF76)</f>
        <v>0</v>
      </c>
      <c r="D29" s="173">
        <f>Expenditures!AH76</f>
        <v>0</v>
      </c>
      <c r="E29" s="135" t="s">
        <v>6</v>
      </c>
      <c r="F29" s="173">
        <f t="array" ref="F29">_xlfn.IFS(EXACT(A3,"16"),Expenditures!R86,EXACT(A3,"17"),Expenditures!S86,EXACT(A3,"18"),Expenditures!T86,EXACT(A3,"19"),Expenditures!U86,EXACT(A3,"20"),Expenditures!V86,EXACT(A3,"21"),Expenditures!W86,EXACT(A3,"22"),Expenditures!X86,EXACT(A3,"23"),Expenditures!Y86,EXACT(A3,"24"),Expenditures!Z86,EXACT(A3,"25"),Expenditures!AA86,EXACT(A3,"26"),Expenditures!AB86,EXACT(A3,"27"),Expenditures!AC86, EXACT(A3,"28"),Expenditures!AD86,EXACT(A3,"29"),Expenditures!AE86,EXACT(A3,"30"),Expenditures!AF86)</f>
        <v>0</v>
      </c>
      <c r="G29" s="173">
        <f>Expenditures!AH86</f>
        <v>0</v>
      </c>
    </row>
    <row r="30" spans="2:7" x14ac:dyDescent="0.25">
      <c r="B30" s="135" t="s">
        <v>8</v>
      </c>
      <c r="C30" s="173">
        <f t="array" ref="C30">_xlfn.IFS(EXACT(A3,"16"),Expenditures!R77,EXACT(A3,"17"),Expenditures!S77,EXACT(A3,"18"),Expenditures!T77,EXACT(A3,"19"),Expenditures!U77,EXACT(A3,"20"),Expenditures!V77,EXACT(A3,"21"),Expenditures!W77,EXACT(A3,"22"),Expenditures!X77,EXACT(A3,"23"),Expenditures!Y77,EXACT(A3,"24"),Expenditures!Z77,EXACT(A3,"25"),Expenditures!AA77,EXACT(A3,"26"),Expenditures!AB77,EXACT(A3,"27"),Expenditures!AC77, EXACT(A3,"28"),Expenditures!AD77,EXACT(A3,"29"),Expenditures!AE77,EXACT(A3,"30"),Expenditures!AF77)</f>
        <v>0</v>
      </c>
      <c r="D30" s="173">
        <f>Expenditures!AH77</f>
        <v>0</v>
      </c>
      <c r="E30" s="135" t="s">
        <v>8</v>
      </c>
      <c r="F30" s="173">
        <f t="array" ref="F30">_xlfn.IFS(EXACT(A3,"16"),Expenditures!R87,EXACT(A3,"17"),Expenditures!S87,EXACT(A3,"18"),Expenditures!T87,EXACT(A3,"19"),Expenditures!U87,EXACT(A3,"20"),Expenditures!V87,EXACT(A3,"21"),Expenditures!W87,EXACT(A3,"22"),Expenditures!X87,EXACT(A3,"23"),Expenditures!Y87,EXACT(A3,"24"),Expenditures!Z87,EXACT(A3,"25"),Expenditures!AA87,EXACT(A3,"26"),Expenditures!AB87,EXACT(A3,"27"),Expenditures!AC87, EXACT(A3,"28"),Expenditures!AD87,EXACT(A3,"29"),Expenditures!AE87,EXACT(A3,"30"),Expenditures!AF87)</f>
        <v>0</v>
      </c>
      <c r="G30" s="173">
        <f>Expenditures!AH87</f>
        <v>0</v>
      </c>
    </row>
    <row r="31" spans="2:7" x14ac:dyDescent="0.25">
      <c r="B31" s="135" t="s">
        <v>9</v>
      </c>
      <c r="C31" s="173">
        <f t="array" ref="C31">_xlfn.IFS(EXACT(A3,"16"),Expenditures!R78,EXACT(A3,"17"),Expenditures!S78,EXACT(A3,"18"),Expenditures!T78,EXACT(A3,"19"),Expenditures!U78,EXACT(A3,"20"),Expenditures!V78,EXACT(A3,"21"),Expenditures!W78,EXACT(A3,"22"),Expenditures!X78,EXACT(A3,"23"),Expenditures!Y78,EXACT(A3,"24"),Expenditures!Z78,EXACT(A3,"25"),Expenditures!AA78,EXACT(A3,"26"),Expenditures!AB78,EXACT(A3,"27"),Expenditures!AC78, EXACT(A3,"28"),Expenditures!AD78,EXACT(A3,"29"),Expenditures!AE78,EXACT(A3,"30"),Expenditures!AF78)</f>
        <v>0</v>
      </c>
      <c r="D31" s="173">
        <f>Expenditures!AH78</f>
        <v>8912</v>
      </c>
      <c r="E31" s="135" t="s">
        <v>9</v>
      </c>
      <c r="F31" s="173">
        <f t="array" ref="F31">_xlfn.IFS(EXACT(A3,"16"),Expenditures!R88,EXACT(A3,"17"),Expenditures!S88,EXACT(A3,"18"),Expenditures!T88,EXACT(A3,"19"),Expenditures!U88,EXACT(A3,"20"),Expenditures!V88,EXACT(A3,"21"),Expenditures!W88,EXACT(A3,"22"),Expenditures!X88,EXACT(A3,"23"),Expenditures!Y88,EXACT(A3,"24"),Expenditures!Z88,EXACT(A3,"25"),Expenditures!AA88,EXACT(A3,"26"),Expenditures!AB88,EXACT(A3,"27"),Expenditures!AC88, EXACT(A3,"28"),Expenditures!AD88,EXACT(A3,"29"),Expenditures!AE88,EXACT(A3,"30"),Expenditures!AF88)</f>
        <v>0</v>
      </c>
      <c r="G31" s="173">
        <f>Expenditures!AH88</f>
        <v>6117.3</v>
      </c>
    </row>
    <row r="32" spans="2:7" x14ac:dyDescent="0.25">
      <c r="B32" s="135" t="s">
        <v>20</v>
      </c>
      <c r="C32" s="173">
        <f t="array" ref="C32">_xlfn.IFS(EXACT(A3,"16"),Expenditures!R79,EXACT(A3,"17"),Expenditures!S79,EXACT(A3,"18"),Expenditures!T79,EXACT(A3,"19"),Expenditures!U79,EXACT(A3,"20"),Expenditures!V79,EXACT(A3,"21"),Expenditures!W79,EXACT(A3,"22"),Expenditures!X79,EXACT(A3,"23"),Expenditures!Y79,EXACT(A3,"24"),Expenditures!Z79,EXACT(A3,"25"),Expenditures!AA79,EXACT(A3,"26"),Expenditures!AB79,EXACT(A3,"27"),Expenditures!AC79, EXACT(A3,"28"),Expenditures!AD79,EXACT(A3,"29"),Expenditures!AE79,EXACT(A3,"30"),Expenditures!AF79)</f>
        <v>0</v>
      </c>
      <c r="D32" s="173">
        <f>Expenditures!AH79</f>
        <v>1000</v>
      </c>
      <c r="E32" s="135" t="s">
        <v>20</v>
      </c>
      <c r="F32" s="173">
        <f t="array" ref="F32">_xlfn.IFS(EXACT(A3,"16"),Expenditures!R89,EXACT(A3,"17"),Expenditures!S89,EXACT(A3,"18"),Expenditures!T89,EXACT(A3,"19"),Expenditures!U89,EXACT(A3,"20"),Expenditures!V89,EXACT(A3,"21"),Expenditures!W89,EXACT(A3,"22"),Expenditures!X89,EXACT(A3,"23"),Expenditures!Y89,EXACT(A3,"24"),Expenditures!Z89,EXACT(A3,"25"),Expenditures!AA89,EXACT(A3,"26"),Expenditures!AB89,EXACT(A3,"27"),Expenditures!AC89, EXACT(A3,"28"),Expenditures!AD89,EXACT(A3,"29"),Expenditures!AE89,EXACT(A3,"30"),Expenditures!AF89)</f>
        <v>0</v>
      </c>
      <c r="G32" s="173">
        <f>Expenditures!AH89</f>
        <v>0</v>
      </c>
    </row>
    <row r="33" spans="2:7" ht="27.6" customHeight="1" x14ac:dyDescent="0.25">
      <c r="B33" s="135" t="s">
        <v>33</v>
      </c>
      <c r="C33" s="173">
        <f t="array" ref="C33">_xlfn.IFS(EXACT(A3,"16"),Expenditures!R80,EXACT(A3,"17"),Expenditures!S80,EXACT(A3,"18"),Expenditures!T80,EXACT(A3,"19"),Expenditures!U80,EXACT(A3,"20"),Expenditures!V80,EXACT(A3,"21"),Expenditures!W80,EXACT(A3,"22"),Expenditures!X80,EXACT(A3,"23"),Expenditures!Y80,EXACT(A3,"24"),Expenditures!Z80,EXACT(A3,"25"),Expenditures!AA80,EXACT(A3,"26"),Expenditures!AB80,EXACT(A3,"27"),Expenditures!AC80, EXACT(A3,"28"),Expenditures!AD80,EXACT(A3,"29"),Expenditures!AE80,EXACT(A3,"30"),Expenditures!AF80)</f>
        <v>0</v>
      </c>
      <c r="D33" s="173">
        <f>Expenditures!AH80</f>
        <v>86.75</v>
      </c>
      <c r="E33" s="135" t="s">
        <v>33</v>
      </c>
      <c r="F33" s="173">
        <f t="array" ref="F33">_xlfn.IFS(EXACT(A3,"16"),Expenditures!R90,EXACT(A3,"17"),Expenditures!S90,EXACT(A3,"18"),Expenditures!T90,EXACT(A3,"19"),Expenditures!U90,EXACT(A3,"20"),Expenditures!V90,EXACT(A3,"21"),Expenditures!W90,EXACT(A3,"22"),Expenditures!X90,EXACT(A3,"23"),Expenditures!Y90,EXACT(A3,"24"),Expenditures!Z90,EXACT(A3,"25"),Expenditures!AA90,EXACT(A3,"26"),Expenditures!AB90,EXACT(A3,"27"),Expenditures!AC90, EXACT(A3,"28"),Expenditures!AD90,EXACT(A3,"29"),Expenditures!AE90,EXACT(A3,"30"),Expenditures!AF90)</f>
        <v>0</v>
      </c>
      <c r="G33" s="173">
        <f>Expenditures!AH90</f>
        <v>694</v>
      </c>
    </row>
    <row r="34" spans="2:7" x14ac:dyDescent="0.25">
      <c r="B34" s="136" t="s">
        <v>48</v>
      </c>
      <c r="C34" s="137" t="s">
        <v>149</v>
      </c>
      <c r="D34" s="211" t="s">
        <v>152</v>
      </c>
      <c r="E34" s="136" t="s">
        <v>49</v>
      </c>
      <c r="F34" s="137" t="s">
        <v>149</v>
      </c>
      <c r="G34" s="211" t="s">
        <v>152</v>
      </c>
    </row>
    <row r="35" spans="2:7" x14ac:dyDescent="0.25">
      <c r="B35" s="135" t="s">
        <v>5</v>
      </c>
      <c r="C35" s="173">
        <f t="array" ref="C35">_xlfn.IFS(EXACT(A3,"16"),Expenditures!R94,EXACT(A3,"17"),Expenditures!S94,EXACT(A3,"18"),Expenditures!T94,EXACT(A3,"19"),Expenditures!U94,EXACT(A3,"20"),Expenditures!V94,EXACT(A3,"21"),Expenditures!W94,EXACT(A3,"22"),Expenditures!X94,EXACT(A3,"23"),Expenditures!Y94,EXACT(A3,"24"),Expenditures!Z94,EXACT(A3,"25"),Expenditures!AA94,EXACT(A3,"26"),Expenditures!AB94,EXACT(A3,"27"),Expenditures!AC94, EXACT(A3,"28"),Expenditures!AD94,EXACT(A3,"29"),Expenditures!AE94,EXACT(A3,"30"),Expenditures!AF94)</f>
        <v>0</v>
      </c>
      <c r="D35" s="173">
        <f>Expenditures!AH94</f>
        <v>3000</v>
      </c>
      <c r="E35" s="135" t="s">
        <v>5</v>
      </c>
      <c r="F35" s="173">
        <f t="array" ref="F35">_xlfn.IFS(EXACT(A3,"16"),Expenditures!R104,EXACT(A3,"17"),Expenditures!S104,EXACT(A3,"18"),Expenditures!T104,EXACT(A3,"19"),Expenditures!U104,EXACT(A3,"20"),Expenditures!V104,EXACT(A3,"21"),Expenditures!W104,EXACT(A3,"22"),Expenditures!X104,EXACT(A3,"23"),Expenditures!Y104,EXACT(A3,"24"),Expenditures!Z104,EXACT(A3,"25"),Expenditures!AA104,EXACT(A3,"26"),Expenditures!AB104,EXACT(A3,"27"),Expenditures!AC104, EXACT(A3,"28"),Expenditures!AD104,EXACT(A3,"29"),Expenditures!AE104,EXACT(A3,"30"),Expenditures!AF104)</f>
        <v>0</v>
      </c>
      <c r="G35" s="173">
        <f>Expenditures!AH104</f>
        <v>3000</v>
      </c>
    </row>
    <row r="36" spans="2:7" x14ac:dyDescent="0.25">
      <c r="B36" s="135" t="s">
        <v>7</v>
      </c>
      <c r="C36" s="173">
        <f t="array" ref="C36">_xlfn.IFS(EXACT(A3,"16"),Expenditures!R95,EXACT(A3,"17"),Expenditures!S95,EXACT(A3,"18"),Expenditures!T95,EXACT(A3,"19"),Expenditures!U95,EXACT(A3,"20"),Expenditures!V95,EXACT(A3,"21"),Expenditures!W95,EXACT(A3,"22"),Expenditures!X95,EXACT(A3,"23"),Expenditures!Y95,EXACT(A3,"24"),Expenditures!Z95,EXACT(A3,"25"),Expenditures!AA95,EXACT(A3,"26"),Expenditures!AB95,EXACT(A3,"27"),Expenditures!AC95, EXACT(A3,"28"),Expenditures!AD95,EXACT(A3,"29"),Expenditures!AE95,EXACT(A3,"30"),Expenditures!AF95)</f>
        <v>0</v>
      </c>
      <c r="D36" s="173">
        <f>Expenditures!AH95</f>
        <v>0</v>
      </c>
      <c r="E36" s="135" t="s">
        <v>7</v>
      </c>
      <c r="F36" s="173">
        <f t="array" ref="F36">_xlfn.IFS(EXACT(A3,"16"),Expenditures!R105,EXACT(A3,"17"),Expenditures!S105,EXACT(A3,"18"),Expenditures!T105,EXACT(A3,"19"),Expenditures!U105,EXACT(A3,"20"),Expenditures!V105,EXACT(A3,"21"),Expenditures!W105,EXACT(A3,"22"),Expenditures!X105,EXACT(A3,"23"),Expenditures!Y105,EXACT(A3,"24"),Expenditures!Z105,EXACT(A3,"25"),Expenditures!AA105,EXACT(A3,"26"),Expenditures!AB105,EXACT(A3,"27"),Expenditures!AC105, EXACT(A3,"28"),Expenditures!AD105,EXACT(A3,"29"),Expenditures!AE105,EXACT(A3,"30"),Expenditures!AF105)</f>
        <v>0</v>
      </c>
      <c r="G36" s="173">
        <f>Expenditures!AH105</f>
        <v>0</v>
      </c>
    </row>
    <row r="37" spans="2:7" x14ac:dyDescent="0.25">
      <c r="B37" s="135" t="s">
        <v>6</v>
      </c>
      <c r="C37" s="173">
        <f t="array" ref="C37">_xlfn.IFS(EXACT(A3,"16"),Expenditures!R96,EXACT(A3,"17"),Expenditures!S96,EXACT(A3,"18"),Expenditures!T96,EXACT(A3,"19"),Expenditures!U96,EXACT(A3,"20"),Expenditures!V96,EXACT(A3,"21"),Expenditures!W96,EXACT(A3,"22"),Expenditures!X96,EXACT(A3,"23"),Expenditures!Y96,EXACT(A3,"24"),Expenditures!Z96,EXACT(A3,"25"),Expenditures!AA96,EXACT(A3,"26"),Expenditures!AB96,EXACT(A3,"27"),Expenditures!AC96, EXACT(A3,"28"),Expenditures!AD96,EXACT(A3,"29"),Expenditures!AE96,EXACT(A3,"30"),Expenditures!AF96)</f>
        <v>0</v>
      </c>
      <c r="D37" s="173">
        <f>Expenditures!AH96</f>
        <v>0</v>
      </c>
      <c r="E37" s="135" t="s">
        <v>6</v>
      </c>
      <c r="F37" s="173">
        <f t="array" ref="F37">_xlfn.IFS(EXACT(A3,"16"),Expenditures!R106,EXACT(A3,"17"),Expenditures!S106,EXACT(A3,"18"),Expenditures!T106,EXACT(A3,"19"),Expenditures!U106,EXACT(A3,"20"),Expenditures!V106,EXACT(A3,"21"),Expenditures!W106,EXACT(A3,"22"),Expenditures!X106,EXACT(A3,"23"),Expenditures!Y106,EXACT(A3,"24"),Expenditures!Z106,EXACT(A3,"25"),Expenditures!AA106,EXACT(A3,"26"),Expenditures!AB106,EXACT(A3,"27"),Expenditures!AC106, EXACT(A3,"28"),Expenditures!AD106,EXACT(A3,"29"),Expenditures!AE106,EXACT(A3,"30"),Expenditures!AF106)</f>
        <v>0</v>
      </c>
      <c r="G37" s="173">
        <f>Expenditures!AH106</f>
        <v>0</v>
      </c>
    </row>
    <row r="38" spans="2:7" x14ac:dyDescent="0.25">
      <c r="B38" s="135" t="s">
        <v>8</v>
      </c>
      <c r="C38" s="173">
        <f t="array" ref="C38">_xlfn.IFS(EXACT(A3,"16"),Expenditures!R97,EXACT(A3,"17"),Expenditures!S97,EXACT(A3,"18"),Expenditures!T97,EXACT(A3,"19"),Expenditures!U97,EXACT(A3,"20"),Expenditures!V97,EXACT(A3,"21"),Expenditures!W97,EXACT(A3,"22"),Expenditures!X97,EXACT(A3,"23"),Expenditures!Y97,EXACT(A3,"24"),Expenditures!Z97,EXACT(A3,"25"),Expenditures!AA97,EXACT(A3,"26"),Expenditures!AB97,EXACT(A3,"27"),Expenditures!AC97, EXACT(A3,"28"),Expenditures!AD97,EXACT(A3,"29"),Expenditures!AE97,EXACT(A3,"30"),Expenditures!AF97)</f>
        <v>0</v>
      </c>
      <c r="D38" s="173">
        <f>Expenditures!AH97</f>
        <v>2500</v>
      </c>
      <c r="E38" s="135" t="s">
        <v>8</v>
      </c>
      <c r="F38" s="173">
        <f t="array" ref="F38">_xlfn.IFS(EXACT(A3,"16"),Expenditures!R107,EXACT(A3,"17"),Expenditures!S107,EXACT(A3,"18"),Expenditures!T107,EXACT(A3,"19"),Expenditures!U107,EXACT(A3,"20"),Expenditures!V107,EXACT(A3,"21"),Expenditures!W107,EXACT(A3,"22"),Expenditures!X107,EXACT(A3,"23"),Expenditures!Y107,EXACT(A3,"24"),Expenditures!Z107,EXACT(A3,"25"),Expenditures!AA107,EXACT(A3,"26"),Expenditures!AB107,EXACT(A3,"27"),Expenditures!AC107, EXACT(A3,"28"),Expenditures!AD107,EXACT(A3,"29"),Expenditures!AE107,EXACT(A3,"30"),Expenditures!AF107)</f>
        <v>0</v>
      </c>
      <c r="G38" s="173">
        <f>Expenditures!AH107</f>
        <v>32000</v>
      </c>
    </row>
    <row r="39" spans="2:7" x14ac:dyDescent="0.25">
      <c r="B39" s="135" t="s">
        <v>9</v>
      </c>
      <c r="C39" s="173">
        <f t="array" ref="C39">_xlfn.IFS(EXACT(A3,"16"),Expenditures!R98,EXACT(A3,"17"),Expenditures!S98,EXACT(A3,"18"),Expenditures!T98,EXACT(A3,"19"),Expenditures!U98,EXACT(A3,"20"),Expenditures!V98,EXACT(A3,"21"),Expenditures!W98,EXACT(A3,"22"),Expenditures!X98,EXACT(A3,"23"),Expenditures!Y98,EXACT(A3,"24"),Expenditures!Z98,EXACT(A3,"25"),Expenditures!AA98,EXACT(A3,"26"),Expenditures!AB98,EXACT(A3,"27"),Expenditures!AC98, EXACT(A3,"28"),Expenditures!AD98,EXACT(A3,"29"),Expenditures!AE98,EXACT(A3,"30"),Expenditures!AF98)</f>
        <v>0</v>
      </c>
      <c r="D39" s="173">
        <f>Expenditures!AH98</f>
        <v>205575.45</v>
      </c>
      <c r="E39" s="135" t="s">
        <v>9</v>
      </c>
      <c r="F39" s="173">
        <f t="array" ref="F39">_xlfn.IFS(EXACT(A3,"16"),Expenditures!R108,EXACT(A3,"17"),Expenditures!S108,EXACT(A3,"18"),Expenditures!T108,EXACT(A3,"19"),Expenditures!U108,EXACT(A3,"20"),Expenditures!V108,EXACT(A3,"21"),Expenditures!W108,EXACT(A3,"22"),Expenditures!X108,EXACT(A3,"23"),Expenditures!Y108,EXACT(A3,"24"),Expenditures!Z108,EXACT(A3,"25"),Expenditures!AA108,EXACT(A3,"26"),Expenditures!AB108,EXACT(A3,"27"),Expenditures!AC108, EXACT(A3,"28"),Expenditures!AD108,EXACT(A3,"29"),Expenditures!AE108,EXACT(A3,"30"),Expenditures!AF108)</f>
        <v>0</v>
      </c>
      <c r="G39" s="173">
        <f>Expenditures!AH108</f>
        <v>277214.43</v>
      </c>
    </row>
    <row r="40" spans="2:7" x14ac:dyDescent="0.25">
      <c r="B40" s="135" t="s">
        <v>20</v>
      </c>
      <c r="C40" s="173">
        <f t="array" ref="C40">_xlfn.IFS(EXACT(A3,"16"),Expenditures!R99,EXACT(A3,"17"),Expenditures!S99,EXACT(A3,"18"),Expenditures!T99,EXACT(A3,"19"),Expenditures!U99,EXACT(A3,"20"),Expenditures!V99,EXACT(A3,"21"),Expenditures!W99,EXACT(A3,"22"),Expenditures!X99,EXACT(A3,"23"),Expenditures!Y99,EXACT(A3,"24"),Expenditures!Z99,EXACT(A3,"25"),Expenditures!AA99,EXACT(A3,"26"),Expenditures!AB99,EXACT(A3,"27"),Expenditures!AC99, EXACT(A3,"28"),Expenditures!AD99,EXACT(A3,"29"),Expenditures!AE99,EXACT(A3,"30"),Expenditures!AF99)</f>
        <v>0</v>
      </c>
      <c r="D40" s="173">
        <f>Expenditures!AH99</f>
        <v>0</v>
      </c>
      <c r="E40" s="135" t="s">
        <v>20</v>
      </c>
      <c r="F40" s="173">
        <f t="array" ref="F40">_xlfn.IFS(EXACT(A3,"16"),Expenditures!R109,EXACT(A3,"17"),Expenditures!S109,EXACT(A3,"18"),Expenditures!T109,EXACT(A3,"19"),Expenditures!U109,EXACT(A3,"20"),Expenditures!V109,EXACT(A3,"21"),Expenditures!W109,EXACT(A3,"22"),Expenditures!X109,EXACT(A3,"23"),Expenditures!Y109,EXACT(A3,"24"),Expenditures!Z109,EXACT(A3,"25"),Expenditures!AA109,EXACT(A3,"26"),Expenditures!AB109,EXACT(A3,"27"),Expenditures!AC109, EXACT(A3,"28"),Expenditures!AD109,EXACT(A3,"29"),Expenditures!AE109,EXACT(A3,"30"),Expenditures!AF109)</f>
        <v>0</v>
      </c>
      <c r="G40" s="173">
        <f>Expenditures!AH109</f>
        <v>0</v>
      </c>
    </row>
    <row r="41" spans="2:7" x14ac:dyDescent="0.25">
      <c r="B41" s="135" t="s">
        <v>33</v>
      </c>
      <c r="C41" s="173">
        <f t="array" ref="C41">_xlfn.IFS(EXACT(A3,"16"),Expenditures!R100,EXACT(A3,"17"),Expenditures!S100,EXACT(A3,"18"),Expenditures!T100,EXACT(A3,"19"),Expenditures!U100,EXACT(A3,"20"),Expenditures!V100,EXACT(A3,"21"),Expenditures!W100,EXACT(A3,"22"),Expenditures!X100,EXACT(A3,"23"),Expenditures!Y100,EXACT(A3,"24"),Expenditures!Z100,EXACT(A3,"25"),Expenditures!AA100,EXACT(A3,"26"),Expenditures!AB100,EXACT(A3,"27"),Expenditures!AC100, EXACT(A3,"28"),Expenditures!AD100,EXACT(A3,"29"),Expenditures!AE100,EXACT(A3,"30"),Expenditures!AF100)</f>
        <v>0</v>
      </c>
      <c r="D41" s="173">
        <f>Expenditures!AH100</f>
        <v>260.25</v>
      </c>
      <c r="E41" s="135" t="s">
        <v>33</v>
      </c>
      <c r="F41" s="173">
        <f t="array" ref="F41">_xlfn.IFS(EXACT(A3,"16"),Expenditures!R110,EXACT(A3,"17"),Expenditures!S110,EXACT(A3,"18"),Expenditures!T110,EXACT(A3,"19"),Expenditures!U110,EXACT(A3,"20"),Expenditures!V110,EXACT(A3,"21"),Expenditures!W110,EXACT(A3,"22"),Expenditures!X110,EXACT(A3,"23"),Expenditures!Y110,EXACT(A3,"24"),Expenditures!Z110,EXACT(A3,"25"),Expenditures!AA110,EXACT(A3,"26"),Expenditures!AB110,EXACT(A3,"27"),Expenditures!AC110, EXACT(A3,"28"),Expenditures!AD110,EXACT(A3,"29"),Expenditures!AE110,EXACT(A3,"30"),Expenditures!AF110)</f>
        <v>0</v>
      </c>
      <c r="G41" s="173">
        <f>Expenditures!AH110</f>
        <v>260.25</v>
      </c>
    </row>
    <row r="42" spans="2:7" x14ac:dyDescent="0.25">
      <c r="B42" s="136" t="s">
        <v>50</v>
      </c>
      <c r="C42" s="137" t="s">
        <v>149</v>
      </c>
      <c r="D42" s="211" t="s">
        <v>152</v>
      </c>
      <c r="E42" s="136" t="s">
        <v>51</v>
      </c>
      <c r="F42" s="137" t="s">
        <v>149</v>
      </c>
      <c r="G42" s="211" t="s">
        <v>152</v>
      </c>
    </row>
    <row r="43" spans="2:7" x14ac:dyDescent="0.25">
      <c r="B43" s="135" t="s">
        <v>5</v>
      </c>
      <c r="C43" s="173">
        <f t="array" ref="C43">_xlfn.IFS(EXACT(A3,"16"),Expenditures!R114,EXACT(A3,"17"),Expenditures!S114,EXACT(A3,"18"),Expenditures!T114,EXACT(A3,"19"),Expenditures!U114,EXACT(A3,"20"),Expenditures!V114,EXACT(A3,"21"),Expenditures!W114,EXACT(A3,"22"),Expenditures!X114,EXACT(A3,"23"),Expenditures!Y114,EXACT(A3,"24"),Expenditures!Z114,EXACT(A3,"25"),Expenditures!AA114,EXACT(A3,"26"),Expenditures!AB114,EXACT(A3,"27"),Expenditures!AC114, EXACT(A3,"28"),Expenditures!AD114,EXACT(A3,"29"),Expenditures!AE114,EXACT(A3,"30"),Expenditures!AF114)</f>
        <v>0</v>
      </c>
      <c r="D43" s="173">
        <f>Expenditures!AH114</f>
        <v>10000</v>
      </c>
      <c r="E43" s="135" t="s">
        <v>5</v>
      </c>
      <c r="F43" s="173">
        <f t="array" ref="F43">_xlfn.IFS(EXACT(A3,"16"),Expenditures!R124,EXACT(A3,"17"),Expenditures!S124,EXACT(A3,"18"),Expenditures!T124,EXACT(A3,"19"),Expenditures!U124,EXACT(A3,"20"),Expenditures!V124,EXACT(A3,"21"),Expenditures!W124,EXACT(A3,"22"),Expenditures!X124,EXACT(A3,"23"),Expenditures!Y124,EXACT(A3,"24"),Expenditures!Z124,EXACT(A3,"25"),Expenditures!AA124,EXACT(A3,"26"),Expenditures!AB124,EXACT(A3,"27"),Expenditures!AC124, EXACT(A3,"28"),Expenditures!AD124,EXACT(A3,"29"),Expenditures!AE124,EXACT(A3,"30"),Expenditures!AF124)</f>
        <v>0</v>
      </c>
      <c r="G43" s="173">
        <f>Expenditures!AH124</f>
        <v>0</v>
      </c>
    </row>
    <row r="44" spans="2:7" x14ac:dyDescent="0.25">
      <c r="B44" s="135" t="s">
        <v>7</v>
      </c>
      <c r="C44" s="173">
        <f t="array" ref="C44">_xlfn.IFS(EXACT(A3,"16"),Expenditures!R115,EXACT(A3,"17"),Expenditures!S115,EXACT(A3,"18"),Expenditures!T115,EXACT(A3,"19"),Expenditures!U115,EXACT(A3,"20"),Expenditures!V115,EXACT(A3,"21"),Expenditures!W115,EXACT(A3,"22"),Expenditures!X115,EXACT(A3,"23"),Expenditures!Y115,EXACT(A3,"24"),Expenditures!Z115,EXACT(A3,"25"),Expenditures!AA115,EXACT(A3,"26"),Expenditures!AB115,EXACT(A3,"27"),Expenditures!AC115, EXACT(A3,"28"),Expenditures!AD115,EXACT(A3,"29"),Expenditures!AE115,EXACT(A3,"30"),Expenditures!AF115)</f>
        <v>0</v>
      </c>
      <c r="D44" s="173">
        <f>Expenditures!AH115</f>
        <v>0</v>
      </c>
      <c r="E44" s="135" t="s">
        <v>7</v>
      </c>
      <c r="F44" s="173">
        <f t="array" ref="F44">_xlfn.IFS(EXACT(A3,"16"),Expenditures!R125,EXACT(A3,"17"),Expenditures!S125,EXACT(A3,"18"),Expenditures!T125,EXACT(A3,"19"),Expenditures!U125,EXACT(A3,"20"),Expenditures!V125,EXACT(A3,"21"),Expenditures!W125,EXACT(A3,"22"),Expenditures!X125,EXACT(A3,"23"),Expenditures!Y125,EXACT(A3,"24"),Expenditures!Z125,EXACT(A3,"25"),Expenditures!AA125,EXACT(A3,"26"),Expenditures!AB125,EXACT(A3,"27"),Expenditures!AC125, EXACT(A3,"28"),Expenditures!AD125,EXACT(A3,"29"),Expenditures!AE125,EXACT(A3,"30"),Expenditures!AF125)</f>
        <v>0</v>
      </c>
      <c r="G44" s="173">
        <f>Expenditures!AH125</f>
        <v>0</v>
      </c>
    </row>
    <row r="45" spans="2:7" x14ac:dyDescent="0.25">
      <c r="B45" s="135" t="s">
        <v>6</v>
      </c>
      <c r="C45" s="173">
        <f t="array" ref="C45">_xlfn.IFS(EXACT(A3,"16"),Expenditures!R116,EXACT(A3,"17"),Expenditures!S116,EXACT(A3,"18"),Expenditures!T116,EXACT(A3,"19"),Expenditures!U116,EXACT(A3,"20"),Expenditures!V116,EXACT(A3,"21"),Expenditures!W116,EXACT(A3,"22"),Expenditures!X116,EXACT(A3,"23"),Expenditures!Y116,EXACT(A3,"24"),Expenditures!Z116,EXACT(A3,"25"),Expenditures!AA116,EXACT(A3,"26"),Expenditures!AB116,EXACT(A3,"27"),Expenditures!AC116, EXACT(A3,"28"),Expenditures!AD116,EXACT(A3,"29"),Expenditures!AE116,EXACT(A3,"30"),Expenditures!AF116)</f>
        <v>0</v>
      </c>
      <c r="D45" s="173">
        <f>Expenditures!AH116</f>
        <v>0</v>
      </c>
      <c r="E45" s="135" t="s">
        <v>6</v>
      </c>
      <c r="F45" s="173">
        <f t="array" ref="F45">_xlfn.IFS(EXACT(A3,"16"),Expenditures!R126,EXACT(A3,"17"),Expenditures!S126,EXACT(A3,"18"),Expenditures!T126,EXACT(A3,"19"),Expenditures!U126,EXACT(A3,"20"),Expenditures!V126,EXACT(A3,"21"),Expenditures!W126,EXACT(A3,"22"),Expenditures!X126,EXACT(A3,"23"),Expenditures!Y126,EXACT(A3,"24"),Expenditures!Z126,EXACT(A3,"25"),Expenditures!AA126,EXACT(A3,"26"),Expenditures!AB126,EXACT(A3,"27"),Expenditures!AC126, EXACT(A3,"28"),Expenditures!AD126,EXACT(A3,"29"),Expenditures!AE126,EXACT(A3,"30"),Expenditures!AF126)</f>
        <v>0</v>
      </c>
      <c r="G45" s="173">
        <f>Expenditures!AH126</f>
        <v>0</v>
      </c>
    </row>
    <row r="46" spans="2:7" x14ac:dyDescent="0.25">
      <c r="B46" s="135" t="s">
        <v>8</v>
      </c>
      <c r="C46" s="173">
        <f t="array" ref="C46">_xlfn.IFS(EXACT(A3,"16"),Expenditures!R117,EXACT(A3,"17"),Expenditures!S117,EXACT(A3,"18"),Expenditures!T117,EXACT(A3,"19"),Expenditures!U117,EXACT(A3,"20"),Expenditures!V117,EXACT(A3,"21"),Expenditures!W117,EXACT(A3,"22"),Expenditures!X117,EXACT(A3,"23"),Expenditures!Y117,EXACT(A3,"24"),Expenditures!Z117,EXACT(A3,"25"),Expenditures!AA117,EXACT(A3,"26"),Expenditures!AB117,EXACT(A3,"27"),Expenditures!AC117, EXACT(A3,"28"),Expenditures!AD117,EXACT(A3,"29"),Expenditures!AE117,EXACT(A3,"30"),Expenditures!AF117)</f>
        <v>0</v>
      </c>
      <c r="D46" s="173">
        <f>Expenditures!AH117</f>
        <v>0</v>
      </c>
      <c r="E46" s="135" t="s">
        <v>8</v>
      </c>
      <c r="F46" s="173">
        <f t="array" ref="F46">_xlfn.IFS(EXACT(A3,"16"),Expenditures!R127,EXACT(A3,"17"),Expenditures!S127,EXACT(A3,"18"),Expenditures!T127,EXACT(A3,"19"),Expenditures!U127,EXACT(A3,"20"),Expenditures!V127,EXACT(A3,"21"),Expenditures!W127,EXACT(A3,"22"),Expenditures!X127,EXACT(A3,"23"),Expenditures!Y127,EXACT(A3,"24"),Expenditures!Z127,EXACT(A3,"25"),Expenditures!AA127,EXACT(A3,"26"),Expenditures!AB127,EXACT(A3,"27"),Expenditures!AC127, EXACT(A3,"28"),Expenditures!AD127,EXACT(A3,"29"),Expenditures!AE127,EXACT(A3,"30"),Expenditures!AF127)</f>
        <v>0</v>
      </c>
      <c r="G46" s="173">
        <f>Expenditures!AH127</f>
        <v>0</v>
      </c>
    </row>
    <row r="47" spans="2:7" x14ac:dyDescent="0.25">
      <c r="B47" s="135" t="s">
        <v>9</v>
      </c>
      <c r="C47" s="173">
        <f t="array" ref="C47">_xlfn.IFS(EXACT(A3,"16"),Expenditures!R118,EXACT(A3,"17"),Expenditures!S118,EXACT(A3,"18"),Expenditures!T118,EXACT(A3,"19"),Expenditures!U118,EXACT(A3,"20"),Expenditures!V118,EXACT(A3,"21"),Expenditures!W118,EXACT(A3,"22"),Expenditures!X118,EXACT(A3,"23"),Expenditures!Y118,EXACT(A3,"24"),Expenditures!Z118,EXACT(A3,"25"),Expenditures!AA118,EXACT(A3,"26"),Expenditures!AB118,EXACT(A3,"27"),Expenditures!AC118, EXACT(A3,"28"),Expenditures!AD118,EXACT(A3,"29"),Expenditures!AE118,EXACT(A3,"30"),Expenditures!AF118)</f>
        <v>0</v>
      </c>
      <c r="D47" s="173">
        <f>Expenditures!AH118</f>
        <v>5253.3</v>
      </c>
      <c r="E47" s="135" t="s">
        <v>9</v>
      </c>
      <c r="F47" s="173">
        <f t="array" ref="F47">_xlfn.IFS(EXACT(A3,"16"),Expenditures!R128,EXACT(A3,"17"),Expenditures!S128,EXACT(A3,"18"),Expenditures!T128,EXACT(A3,"19"),Expenditures!U128,EXACT(A3,"20"),Expenditures!V128,EXACT(A3,"21"),Expenditures!W128,EXACT(A3,"22"),Expenditures!X128,EXACT(A3,"23"),Expenditures!Y128,EXACT(A3,"24"),Expenditures!Z128,EXACT(A3,"25"),Expenditures!AA128,EXACT(A3,"26"),Expenditures!AB128,EXACT(A3,"27"),Expenditures!AC128, EXACT(A3,"28"),Expenditures!AD128,EXACT(A3,"29"),Expenditures!AE128,EXACT(A3,"30"),Expenditures!AF128)</f>
        <v>0</v>
      </c>
      <c r="G47" s="173">
        <f>Expenditures!AH128</f>
        <v>3117.3</v>
      </c>
    </row>
    <row r="48" spans="2:7" x14ac:dyDescent="0.25">
      <c r="B48" s="135" t="s">
        <v>20</v>
      </c>
      <c r="C48" s="173">
        <f t="array" ref="C48">_xlfn.IFS(EXACT(A3,"16"),Expenditures!R119,EXACT(A3,"17"),Expenditures!S119,EXACT(A3,"18"),Expenditures!T119,EXACT(A3,"19"),Expenditures!U119,EXACT(A3,"20"),Expenditures!V119,EXACT(A3,"21"),Expenditures!W119,EXACT(A3,"22"),Expenditures!X119,EXACT(A3,"23"),Expenditures!Y119,EXACT(A3,"24"),Expenditures!Z119,EXACT(A3,"25"),Expenditures!AA119,EXACT(A3,"26"),Expenditures!AB119,EXACT(A3,"27"),Expenditures!AC119, EXACT(A3,"28"),Expenditures!AD119,EXACT(A3,"29"),Expenditures!AE119,EXACT(A3,"30"),Expenditures!AF119)</f>
        <v>0</v>
      </c>
      <c r="D48" s="173">
        <f>Expenditures!AH119</f>
        <v>0</v>
      </c>
      <c r="E48" s="135" t="s">
        <v>20</v>
      </c>
      <c r="F48" s="173">
        <f t="array" ref="F48">_xlfn.IFS(EXACT(A3,"16"),Expenditures!R129,EXACT(A3,"17"),Expenditures!S129,EXACT(A3,"18"),Expenditures!T129,EXACT(A3,"19"),Expenditures!U129,EXACT(A3,"20"),Expenditures!V129,EXACT(A3,"21"),Expenditures!W129,EXACT(A3,"22"),Expenditures!X129,EXACT(A3,"23"),Expenditures!Y129,EXACT(A3,"24"),Expenditures!Z129,EXACT(A3,"25"),Expenditures!AA129,EXACT(A3,"26"),Expenditures!AB129,EXACT(A3,"27"),Expenditures!AC129, EXACT(A3,"28"),Expenditures!AD129,EXACT(A3,"29"),Expenditures!AE129,EXACT(A3,"30"),Expenditures!AF129)</f>
        <v>0</v>
      </c>
      <c r="G48" s="173">
        <f>Expenditures!AH129</f>
        <v>0</v>
      </c>
    </row>
    <row r="49" spans="2:7" x14ac:dyDescent="0.25">
      <c r="B49" s="135" t="s">
        <v>33</v>
      </c>
      <c r="C49" s="173">
        <f t="array" ref="C49">_xlfn.IFS(EXACT(A3,"16"),Expenditures!R120,EXACT(A3,"17"),Expenditures!S120,EXACT(A3,"18"),Expenditures!T120,EXACT(A3,"19"),Expenditures!U120,EXACT(A3,"20"),Expenditures!V120,EXACT(A3,"21"),Expenditures!W120,EXACT(A3,"22"),Expenditures!X120,EXACT(A3,"23"),Expenditures!Y120,EXACT(A3,"24"),Expenditures!Z120,EXACT(A3,"25"),Expenditures!AA120,EXACT(A3,"26"),Expenditures!AB120,EXACT(A3,"27"),Expenditures!AC120, EXACT(A3,"28"),Expenditures!AD120,EXACT(A3,"29"),Expenditures!AE120,EXACT(A3,"30"),Expenditures!AF120)</f>
        <v>0</v>
      </c>
      <c r="D49" s="173">
        <f>Expenditures!AH120</f>
        <v>867.5</v>
      </c>
      <c r="E49" s="135" t="s">
        <v>33</v>
      </c>
      <c r="F49" s="173">
        <f t="array" ref="F49">_xlfn.IFS(EXACT(A3,"16"),Expenditures!R130,EXACT(A3,"17"),Expenditures!S130,EXACT(A3,"18"),Expenditures!T130,EXACT(A3,"19"),Expenditures!U130,EXACT(A3,"20"),Expenditures!V130,EXACT(A3,"21"),Expenditures!W130,EXACT(A3,"22"),Expenditures!X130,EXACT(A3,"23"),Expenditures!Y130,EXACT(A3,"24"),Expenditures!Z130,EXACT(A3,"25"),Expenditures!AA130,EXACT(A3,"26"),Expenditures!AB130,EXACT(A3,"27"),Expenditures!AC130, EXACT(A3,"28"),Expenditures!AD130,EXACT(A3,"29"),Expenditures!AE130,EXACT(A3,"30"),Expenditures!AF130)</f>
        <v>0</v>
      </c>
      <c r="G49" s="173">
        <f>Expenditures!AH130</f>
        <v>0</v>
      </c>
    </row>
    <row r="50" spans="2:7" x14ac:dyDescent="0.25">
      <c r="B50" s="136" t="s">
        <v>52</v>
      </c>
      <c r="C50" s="137" t="s">
        <v>149</v>
      </c>
      <c r="D50" s="210" t="s">
        <v>152</v>
      </c>
      <c r="E50" s="136" t="s">
        <v>53</v>
      </c>
      <c r="F50" s="137" t="s">
        <v>149</v>
      </c>
      <c r="G50" s="210" t="s">
        <v>152</v>
      </c>
    </row>
    <row r="51" spans="2:7" x14ac:dyDescent="0.25">
      <c r="B51" s="135" t="s">
        <v>5</v>
      </c>
      <c r="C51" s="173">
        <f t="array" ref="C51">_xlfn.IFS(EXACT(A3,"16"),Expenditures!R134,EXACT(A3,"17"),Expenditures!S134,EXACT(A3,"18"),Expenditures!T134,EXACT(A3,"19"),Expenditures!U134,EXACT(A3,"20"),Expenditures!V134,EXACT(A3,"21"),Expenditures!W134,EXACT(A3,"22"),Expenditures!X134,EXACT(A3,"23"),Expenditures!Y134,EXACT(A3,"24"),Expenditures!Z134,EXACT(A3,"25"),Expenditures!AA134,EXACT(A3,"26"),Expenditures!AB134,EXACT(A3,"27"),Expenditures!AC134, EXACT(A3,"28"),Expenditures!AD134,EXACT(A3,"29"),Expenditures!AE134,EXACT(A3,"30"),Expenditures!AF134)</f>
        <v>0</v>
      </c>
      <c r="D51" s="173">
        <f>Expenditures!AH134</f>
        <v>8000</v>
      </c>
      <c r="E51" s="114" t="s">
        <v>5</v>
      </c>
      <c r="F51" s="172">
        <f t="array" ref="F51">_xlfn.IFS(EXACT(A3,"16"),Expenditures!R144,EXACT(A3,"17"),Expenditures!S144,EXACT(A3,"18"),Expenditures!T144,EXACT(A3,"19"),Expenditures!U144,EXACT(A3,"20"),Expenditures!V144,EXACT(A3,"21"),Expenditures!W144,EXACT(A3,"22"),Expenditures!X144,EXACT(A3,"23"),Expenditures!Y144,EXACT(A3,"24"),Expenditures!Z144,EXACT(A3,"25"),Expenditures!AA144,EXACT(A3,"26"),Expenditures!AB144,EXACT(A3,"27"),Expenditures!AC144, EXACT(A3,"28"),Expenditures!AD144,EXACT(A3,"29"),Expenditures!AE144,EXACT(A3,"30"),Expenditures!AF144)</f>
        <v>0</v>
      </c>
      <c r="G51" s="173">
        <f>Expenditures!AH144</f>
        <v>3000</v>
      </c>
    </row>
    <row r="52" spans="2:7" x14ac:dyDescent="0.25">
      <c r="B52" s="135" t="s">
        <v>7</v>
      </c>
      <c r="C52" s="173">
        <f t="array" ref="C52">_xlfn.IFS(EXACT(A3,"16"),Expenditures!R135,EXACT(A3,"17"),Expenditures!S135,EXACT(A3,"18"),Expenditures!T135,EXACT(A3,"19"),Expenditures!U135,EXACT(A3,"20"),Expenditures!V135,EXACT(A3,"21"),Expenditures!W135,EXACT(A3,"22"),Expenditures!X135,EXACT(A3,"23"),Expenditures!Y135,EXACT(A3,"24"),Expenditures!Z135,EXACT(A3,"25"),Expenditures!AA135,EXACT(A3,"26"),Expenditures!AB135,EXACT(A3,"27"),Expenditures!AC135, EXACT(A3,"28"),Expenditures!AD135,EXACT(A3,"29"),Expenditures!AE135,EXACT(A3,"30"),Expenditures!AF135)</f>
        <v>0</v>
      </c>
      <c r="D52" s="173">
        <f>Expenditures!AH135</f>
        <v>389</v>
      </c>
      <c r="E52" s="114" t="s">
        <v>7</v>
      </c>
      <c r="F52" s="172">
        <f t="array" ref="F52">_xlfn.IFS(EXACT(A3,"16"),Expenditures!R145,EXACT(A3,"17"),Expenditures!S145,EXACT(A3,"18"),Expenditures!T145,EXACT(A3,"19"),Expenditures!U145,EXACT(A3,"20"),Expenditures!V145,EXACT(A3,"21"),Expenditures!W145,EXACT(A3,"22"),Expenditures!X145,EXACT(A3,"23"),Expenditures!Y145,EXACT(A3,"24"),Expenditures!Z145,EXACT(A3,"25"),Expenditures!AA145,EXACT(A3,"26"),Expenditures!AB145,EXACT(A3,"27"),Expenditures!AC145, EXACT(A3,"28"),Expenditures!AD145,EXACT(A3,"29"),Expenditures!AE145,EXACT(A3,"30"),Expenditures!AF145)</f>
        <v>0</v>
      </c>
      <c r="G52" s="173">
        <f>Expenditures!AH145</f>
        <v>0</v>
      </c>
    </row>
    <row r="53" spans="2:7" x14ac:dyDescent="0.25">
      <c r="B53" s="135" t="s">
        <v>6</v>
      </c>
      <c r="C53" s="173">
        <f t="array" ref="C53">_xlfn.IFS(EXACT(A3,"16"),Expenditures!R136,EXACT(A3,"17"),Expenditures!S136,EXACT(A3,"18"),Expenditures!T136,EXACT(A3,"19"),Expenditures!U136,EXACT(A3,"20"),Expenditures!V136,EXACT(A3,"21"),Expenditures!W136,EXACT(A3,"22"),Expenditures!X136,EXACT(A3,"23"),Expenditures!Y136,EXACT(A3,"24"),Expenditures!Z136,EXACT(A3,"25"),Expenditures!AA136,EXACT(A3,"26"),Expenditures!AB136,EXACT(A3,"27"),Expenditures!AC136, EXACT(A3,"28"),Expenditures!AD136,EXACT(A3,"29"),Expenditures!AE136,EXACT(A3,"30"),Expenditures!AF136)</f>
        <v>0</v>
      </c>
      <c r="D53" s="173">
        <f>Expenditures!AH136</f>
        <v>0</v>
      </c>
      <c r="E53" s="114" t="s">
        <v>6</v>
      </c>
      <c r="F53" s="172">
        <f t="array" ref="F53">_xlfn.IFS(EXACT(A3,"16"),Expenditures!R146,EXACT(A3,"17"),Expenditures!S146,EXACT(A3,"18"),Expenditures!T146,EXACT(A3,"19"),Expenditures!U146,EXACT(A3,"20"),Expenditures!V146,EXACT(A3,"21"),Expenditures!W146,EXACT(A3,"22"),Expenditures!X146,EXACT(A3,"23"),Expenditures!Y146,EXACT(A3,"24"),Expenditures!Z146,EXACT(A3,"25"),Expenditures!AA146,EXACT(A3,"26"),Expenditures!AB146,EXACT(A3,"27"),Expenditures!AC146, EXACT(A3,"28"),Expenditures!AD146,EXACT(A3,"29"),Expenditures!AE146,EXACT(A3,"30"),Expenditures!AF146)</f>
        <v>0</v>
      </c>
      <c r="G53" s="173">
        <f>Expenditures!AH146</f>
        <v>0</v>
      </c>
    </row>
    <row r="54" spans="2:7" x14ac:dyDescent="0.25">
      <c r="B54" s="135" t="s">
        <v>8</v>
      </c>
      <c r="C54" s="173">
        <f t="array" ref="C54">_xlfn.IFS(EXACT(A3,"16"),Expenditures!R137,EXACT(A3,"17"),Expenditures!S137,EXACT(A3,"18"),Expenditures!T137,EXACT(A3,"19"),Expenditures!U137,EXACT(A3,"20"),Expenditures!V137,EXACT(A3,"21"),Expenditures!W137,EXACT(A3,"22"),Expenditures!X137,EXACT(A3,"23"),Expenditures!Y137,EXACT(A3,"24"),Expenditures!Z137,EXACT(A3,"25"),Expenditures!AA137,EXACT(A3,"26"),Expenditures!AB137,EXACT(A3,"27"),Expenditures!AC137, EXACT(A3,"28"),Expenditures!AD137,EXACT(A3,"29"),Expenditures!AE137,EXACT(A3,"30"),Expenditures!AF137)</f>
        <v>0</v>
      </c>
      <c r="D54" s="173">
        <f>Expenditures!AH137</f>
        <v>0</v>
      </c>
      <c r="E54" s="114" t="s">
        <v>8</v>
      </c>
      <c r="F54" s="172">
        <f t="array" ref="F54">_xlfn.IFS(EXACT(A3,"16"),Expenditures!R147,EXACT(A3,"17"),Expenditures!S147,EXACT(A3,"18"),Expenditures!T147,EXACT(A3,"19"),Expenditures!U147,EXACT(A3,"20"),Expenditures!V147,EXACT(A3,"21"),Expenditures!W147,EXACT(A3,"22"),Expenditures!X147,EXACT(A3,"23"),Expenditures!Y147,EXACT(A3,"24"),Expenditures!Z147,EXACT(A3,"25"),Expenditures!AA147,EXACT(A3,"26"),Expenditures!AB147,EXACT(A3,"27"),Expenditures!AC147, EXACT(A3,"28"),Expenditures!AD147,EXACT(A3,"29"),Expenditures!AE147,EXACT(A3,"30"),Expenditures!AF147)</f>
        <v>0</v>
      </c>
      <c r="G54" s="173">
        <f>Expenditures!AH147</f>
        <v>0</v>
      </c>
    </row>
    <row r="55" spans="2:7" x14ac:dyDescent="0.25">
      <c r="B55" s="135" t="s">
        <v>9</v>
      </c>
      <c r="C55" s="173">
        <f t="array" ref="C55">_xlfn.IFS(EXACT(A3,"16"),Expenditures!R138,EXACT(A3,"17"),Expenditures!S138,EXACT(A3,"18"),Expenditures!T138,EXACT(A3,"19"),Expenditures!U138,EXACT(A3,"20"),Expenditures!V138,EXACT(A3,"21"),Expenditures!W138,EXACT(A3,"22"),Expenditures!X138,EXACT(A3,"23"),Expenditures!Y138,EXACT(A3,"24"),Expenditures!Z138,EXACT(A3,"25"),Expenditures!AA138,EXACT(A3,"26"),Expenditures!AB138,EXACT(A3,"27"),Expenditures!AC138, EXACT(A3,"28"),Expenditures!AD138,EXACT(A3,"29"),Expenditures!AE138,EXACT(A3,"30"),Expenditures!AF138)</f>
        <v>0</v>
      </c>
      <c r="D55" s="173">
        <f>Expenditures!AH138</f>
        <v>4917.3</v>
      </c>
      <c r="E55" s="114" t="s">
        <v>9</v>
      </c>
      <c r="F55" s="172">
        <f t="array" ref="F55">_xlfn.IFS(EXACT(A3,"16"),Expenditures!R148,EXACT(A3,"17"),Expenditures!S148,EXACT(A3,"18"),Expenditures!T148,EXACT(A3,"19"),Expenditures!U148,EXACT(A3,"20"),Expenditures!V148,EXACT(A3,"21"),Expenditures!W148,EXACT(A3,"22"),Expenditures!X148,EXACT(A3,"23"),Expenditures!Y148,EXACT(A3,"24"),Expenditures!Z148,EXACT(A3,"25"),Expenditures!AA148,EXACT(A3,"26"),Expenditures!AB148,EXACT(A3,"27"),Expenditures!AC148, EXACT(A3,"28"),Expenditures!AD148,EXACT(A3,"29"),Expenditures!AE148,EXACT(A3,"30"),Expenditures!AF148)</f>
        <v>0</v>
      </c>
      <c r="G55" s="173">
        <f>Expenditures!AH148</f>
        <v>5000</v>
      </c>
    </row>
    <row r="56" spans="2:7" x14ac:dyDescent="0.25">
      <c r="B56" s="135" t="s">
        <v>20</v>
      </c>
      <c r="C56" s="173">
        <f t="array" ref="C56">_xlfn.IFS(EXACT(A3,"16"),Expenditures!R139,EXACT(A3,"17"),Expenditures!S139,EXACT(A3,"18"),Expenditures!T139,EXACT(A3,"19"),Expenditures!U139,EXACT(A3,"20"),Expenditures!V139,EXACT(A3,"21"),Expenditures!W139,EXACT(A3,"22"),Expenditures!X139,EXACT(A3,"23"),Expenditures!Y139,EXACT(A3,"24"),Expenditures!Z139,EXACT(A3,"25"),Expenditures!AA139,EXACT(A3,"26"),Expenditures!AB139,EXACT(A3,"27"),Expenditures!AC139, EXACT(A3,"28"),Expenditures!AD139,EXACT(A3,"29"),Expenditures!AE139,EXACT(A3,"30"),Expenditures!AF139)</f>
        <v>0</v>
      </c>
      <c r="D56" s="173">
        <f>Expenditures!AH139</f>
        <v>0</v>
      </c>
      <c r="E56" s="114" t="s">
        <v>20</v>
      </c>
      <c r="F56" s="172">
        <f t="array" ref="F56">_xlfn.IFS(EXACT(A3,"16"),Expenditures!R149,EXACT(A3,"17"),Expenditures!S149,EXACT(A3,"18"),Expenditures!T149,EXACT(A3,"19"),Expenditures!U149,EXACT(A3,"20"),Expenditures!V149,EXACT(A3,"21"),Expenditures!W149,EXACT(A3,"22"),Expenditures!X149,EXACT(A3,"23"),Expenditures!Y149,EXACT(A3,"24"),Expenditures!Z149,EXACT(A3,"25"),Expenditures!AA149,EXACT(A3,"26"),Expenditures!AB149,EXACT(A3,"27"),Expenditures!AC149, EXACT(A3,"28"),Expenditures!AD149,EXACT(A3,"29"),Expenditures!AE149,EXACT(A3,"30"),Expenditures!AF149)</f>
        <v>0</v>
      </c>
      <c r="G56" s="173">
        <f>Expenditures!AH149</f>
        <v>0</v>
      </c>
    </row>
    <row r="57" spans="2:7" ht="22.15" customHeight="1" x14ac:dyDescent="0.25">
      <c r="B57" s="135" t="s">
        <v>33</v>
      </c>
      <c r="C57" s="173">
        <f t="array" ref="C57">_xlfn.IFS(EXACT(A3,"16"),Expenditures!R140,EXACT(A3,"17"),Expenditures!S140,EXACT(A3,"18"),Expenditures!T140,EXACT(A3,"19"),Expenditures!U140,EXACT(A3,"20"),Expenditures!V140,EXACT(A3,"21"),Expenditures!W140,EXACT(A3,"22"),Expenditures!X140,EXACT(A3,"23"),Expenditures!Y140,EXACT(A3,"24"),Expenditures!Z140,EXACT(A3,"25"),Expenditures!AA140,EXACT(A3,"26"),Expenditures!AB140,EXACT(A3,"27"),Expenditures!AC140, EXACT(A3,"28"),Expenditures!AD140,EXACT(A3,"29"),Expenditures!AE140,EXACT(A3,"30"),Expenditures!AF140)</f>
        <v>0</v>
      </c>
      <c r="D57" s="173">
        <f>Expenditures!AH140</f>
        <v>694</v>
      </c>
      <c r="E57" s="114" t="s">
        <v>33</v>
      </c>
      <c r="F57" s="172">
        <f t="array" ref="F57">_xlfn.IFS(EXACT(A3,"16"),Expenditures!R150,EXACT(A3,"17"),Expenditures!S150,EXACT(A3,"18"),Expenditures!T150,EXACT(A3,"19"),Expenditures!U150,EXACT(A3,"20"),Expenditures!V150,EXACT(A3,"21"),Expenditures!W150,EXACT(A3,"22"),Expenditures!X150,EXACT(A3,"23"),Expenditures!Y150,EXACT(A3,"24"),Expenditures!Z150,EXACT(A3,"25"),Expenditures!AA150,EXACT(A3,"26"),Expenditures!AB150,EXACT(A3,"27"),Expenditures!AC150, EXACT(A3,"28"),Expenditures!AD150,EXACT(A3,"29"),Expenditures!AE150,EXACT(A3,"30"),Expenditures!AF150)</f>
        <v>0</v>
      </c>
      <c r="G57" s="173">
        <f>Expenditures!AH150</f>
        <v>260.25</v>
      </c>
    </row>
    <row r="58" spans="2:7" x14ac:dyDescent="0.25">
      <c r="B58" s="136" t="s">
        <v>54</v>
      </c>
      <c r="C58" s="137" t="s">
        <v>149</v>
      </c>
      <c r="D58" s="211" t="s">
        <v>152</v>
      </c>
      <c r="E58" s="136" t="s">
        <v>129</v>
      </c>
      <c r="F58" s="137" t="s">
        <v>149</v>
      </c>
      <c r="G58" s="211" t="s">
        <v>150</v>
      </c>
    </row>
    <row r="59" spans="2:7" x14ac:dyDescent="0.25">
      <c r="B59" s="135" t="s">
        <v>5</v>
      </c>
      <c r="C59" s="173">
        <f t="array" ref="C59">_xlfn.IFS(EXACT(A3,"16"),Expenditures!R154,EXACT(A3,"17"),Expenditures!S154,EXACT(A3,"18"),Expenditures!T154,EXACT(A3,"19"),Expenditures!U154,EXACT(A3,"20"),Expenditures!V154,EXACT(A3,"21"),Expenditures!W154,EXACT(A3,"22"),Expenditures!X154,EXACT(A3,"23"),Expenditures!Y154,EXACT(A3,"24"),Expenditures!Z154,EXACT(A3,"25"),Expenditures!AA154,EXACT(A3,"26"),Expenditures!AB154,EXACT(A3,"27"),Expenditures!AC154, EXACT(A3,"28"),Expenditures!AD154,EXACT(A3,"29"),Expenditures!AE154,EXACT(A3,"30"),Expenditures!AF154)</f>
        <v>0</v>
      </c>
      <c r="D59" s="173">
        <f>Expenditures!AH154</f>
        <v>500</v>
      </c>
      <c r="E59" s="135" t="s">
        <v>5</v>
      </c>
      <c r="F59" s="173">
        <f t="array" ref="F59">_xlfn.IFS(EXACT(A3,"16"),Expenditures!R164,EXACT(A3,"17"),Expenditures!S164,EXACT(A3,"18"),Expenditures!T164,EXACT(A3,"19"),Expenditures!U164,EXACT(A3,"20"),Expenditures!V164,EXACT(A3,"21"),Expenditures!W164,EXACT(A3,"22"),Expenditures!X164,EXACT(A3,"23"),Expenditures!Y164,EXACT(A3,"24"),Expenditures!Z164,EXACT(A3,"25"),Expenditures!AA164,EXACT(A3,"26"),Expenditures!AB164,EXACT(A3,"27"),Expenditures!AC164, EXACT(A3,"28"),Expenditures!AD164,EXACT(A3,"29"),Expenditures!AE164,EXACT(A3,"30"),Expenditures!AF164)</f>
        <v>0</v>
      </c>
      <c r="G59" s="173">
        <f>Expenditures!AH164</f>
        <v>0</v>
      </c>
    </row>
    <row r="60" spans="2:7" x14ac:dyDescent="0.25">
      <c r="B60" s="135" t="s">
        <v>7</v>
      </c>
      <c r="C60" s="173">
        <f t="array" ref="C60">_xlfn.IFS(EXACT(A3,"16"),Expenditures!R155,EXACT(A3,"17"),Expenditures!S155,EXACT(A3,"18"),Expenditures!T155,EXACT(A3,"19"),Expenditures!U155,EXACT(A3,"20"),Expenditures!V155,EXACT(A3,"21"),Expenditures!W155,EXACT(A3,"22"),Expenditures!X155,EXACT(A3,"23"),Expenditures!Y155,EXACT(A3,"24"),Expenditures!Z155,EXACT(A3,"25"),Expenditures!AA155,EXACT(A3,"26"),Expenditures!AB155,EXACT(A3,"27"),Expenditures!AC155, EXACT(A3,"28"),Expenditures!AD155,EXACT(A3,"29"),Expenditures!AE155,EXACT(A3,"30"),Expenditures!AF155)</f>
        <v>0</v>
      </c>
      <c r="D60" s="173">
        <f>Expenditures!AH155</f>
        <v>0</v>
      </c>
      <c r="E60" s="135" t="s">
        <v>7</v>
      </c>
      <c r="F60" s="139">
        <f t="array" ref="F60">_xlfn.IFS(EXACT(A3,"16"),Expenditures!R165,EXACT(A3,"17"),Expenditures!S165,EXACT(A3,"18"),Expenditures!T165,EXACT(A3,"19"),Expenditures!U165,EXACT(A3,"20"),Expenditures!V165,EXACT(A3,"21"),Expenditures!W165,EXACT(A3,"22"),Expenditures!X165,EXACT(A3,"23"),Expenditures!Y165,EXACT(A3,"24"),Expenditures!Z165,EXACT(A3,"25"),Expenditures!AA165,EXACT(A3,"26"),Expenditures!AB165,EXACT(A3,"27"),Expenditures!AC165, EXACT(A3,"28"),Expenditures!AD165,EXACT(A3,"29"),Expenditures!AE165,EXACT(A3,"30"),Expenditures!AF165)</f>
        <v>0</v>
      </c>
      <c r="G60" s="173">
        <f>Expenditures!AH165</f>
        <v>0</v>
      </c>
    </row>
    <row r="61" spans="2:7" x14ac:dyDescent="0.25">
      <c r="B61" s="135" t="s">
        <v>6</v>
      </c>
      <c r="C61" s="173">
        <f t="array" ref="C61">_xlfn.IFS(EXACT(A3,"16"),Expenditures!R156,EXACT(A3,"17"),Expenditures!S156,EXACT(A3,"18"),Expenditures!T156,EXACT(A3,"19"),Expenditures!U156,EXACT(A3,"20"),Expenditures!V156,EXACT(A3,"21"),Expenditures!W156,EXACT(A3,"22"),Expenditures!X156,EXACT(A3,"23"),Expenditures!Y156,EXACT(A3,"24"),Expenditures!Z156,EXACT(A3,"25"),Expenditures!AA156,EXACT(A3,"26"),Expenditures!AB156,EXACT(A3,"27"),Expenditures!AC156, EXACT(A3,"28"),Expenditures!AD156,EXACT(A3,"29"),Expenditures!AE156,EXACT(A3,"30"),Expenditures!AF156)</f>
        <v>0</v>
      </c>
      <c r="D61" s="173">
        <f>Expenditures!AH156</f>
        <v>0</v>
      </c>
      <c r="E61" s="135" t="s">
        <v>6</v>
      </c>
      <c r="F61" s="173">
        <f t="array" ref="F61">_xlfn.IFS(EXACT(A3,"16"),Expenditures!R166,EXACT(A3,"17"),Expenditures!S166,EXACT(A3,"18"),Expenditures!T166,EXACT(A3,"19"),Expenditures!U166,EXACT(A3,"20"),Expenditures!V166,EXACT(A3,"21"),Expenditures!W166,EXACT(A3,"22"),Expenditures!X166,EXACT(A3,"23"),Expenditures!Y166,EXACT(A3,"24"),Expenditures!Z166,EXACT(A3,"25"),Expenditures!AA166,EXACT(A3,"26"),Expenditures!AB166,EXACT(A3,"27"),Expenditures!AC166, EXACT(A3,"28"),Expenditures!AD166,EXACT(A3,"29"),Expenditures!AE166,EXACT(A3,"30"),Expenditures!AF166)</f>
        <v>0</v>
      </c>
      <c r="G61" s="173">
        <f>Expenditures!AH166</f>
        <v>0</v>
      </c>
    </row>
    <row r="62" spans="2:7" x14ac:dyDescent="0.25">
      <c r="B62" s="135" t="s">
        <v>8</v>
      </c>
      <c r="C62" s="173">
        <f t="array" ref="C62">_xlfn.IFS(EXACT(A3,"16"),Expenditures!R157,EXACT(A3,"17"),Expenditures!S157,EXACT(A3,"18"),Expenditures!T157,EXACT(A3,"19"),Expenditures!U157,EXACT(A3,"20"),Expenditures!V157,EXACT(A3,"21"),Expenditures!W157,EXACT(A3,"22"),Expenditures!X157,EXACT(A3,"23"),Expenditures!Y157,EXACT(A3,"24"),Expenditures!Z157,EXACT(A3,"25"),Expenditures!AA157,EXACT(A3,"26"),Expenditures!AB157,EXACT(A3,"27"),Expenditures!AC157, EXACT(A3,"28"),Expenditures!AD157,EXACT(A3,"29"),Expenditures!AE157,EXACT(A3,"30"),Expenditures!AF157)</f>
        <v>0</v>
      </c>
      <c r="D62" s="173">
        <f>Expenditures!AH157</f>
        <v>0</v>
      </c>
      <c r="E62" s="135" t="s">
        <v>8</v>
      </c>
      <c r="F62" s="173">
        <f t="array" ref="F62">_xlfn.IFS(EXACT(A3,"16"),Expenditures!R167,EXACT(A3,"17"),Expenditures!S167,EXACT(A3,"18"),Expenditures!T167,EXACT(A3,"19"),Expenditures!U167,EXACT(A3,"20"),Expenditures!V167,EXACT(A3,"21"),Expenditures!W167,EXACT(A3,"22"),Expenditures!X167,EXACT(A3,"23"),Expenditures!Y167,EXACT(A3,"24"),Expenditures!Z167,EXACT(A3,"25"),Expenditures!AA167,EXACT(A3,"26"),Expenditures!AB167,EXACT(A3,"27"),Expenditures!AC167, EXACT(A3,"28"),Expenditures!AD167,EXACT(A3,"29"),Expenditures!AE167,EXACT(A3,"30"),Expenditures!AF167)</f>
        <v>0</v>
      </c>
      <c r="G62" s="173">
        <f>Expenditures!AH167</f>
        <v>0</v>
      </c>
    </row>
    <row r="63" spans="2:7" x14ac:dyDescent="0.25">
      <c r="B63" s="135" t="s">
        <v>9</v>
      </c>
      <c r="C63" s="173">
        <f t="array" ref="C63">_xlfn.IFS(EXACT(A3,"16"),Expenditures!R158,EXACT(A3,"17"),Expenditures!S158,EXACT(A3,"18"),Expenditures!T158,EXACT(A3,"19"),Expenditures!U158,EXACT(A3,"20"),Expenditures!V158,EXACT(A3,"21"),Expenditures!W158,EXACT(A3,"22"),Expenditures!X158,EXACT(A3,"23"),Expenditures!Y158,EXACT(A3,"24"),Expenditures!Z158,EXACT(A3,"25"),Expenditures!AA158,EXACT(A3,"26"),Expenditures!AB158,EXACT(A3,"27"),Expenditures!AC158, EXACT(A3,"28"),Expenditures!AD158,EXACT(A3,"29"),Expenditures!AE158,EXACT(A3,"30"),Expenditures!AF158)</f>
        <v>0</v>
      </c>
      <c r="D63" s="173">
        <f>Expenditures!AH158</f>
        <v>1000</v>
      </c>
      <c r="E63" s="135" t="s">
        <v>9</v>
      </c>
      <c r="F63" s="173">
        <f t="array" ref="F63">_xlfn.IFS(EXACT(A3,"16"),Expenditures!R168,EXACT(A3,"17"),Expenditures!S168,EXACT(A3,"18"),Expenditures!T168,EXACT(A3,"19"),Expenditures!U168,EXACT(A3,"20"),Expenditures!V168,EXACT(A3,"21"),Expenditures!W168,EXACT(A3,"22"),Expenditures!X168,EXACT(A3,"23"),Expenditures!Y168,EXACT(A3,"24"),Expenditures!Z168,EXACT(A3,"25"),Expenditures!AA168,EXACT(A3,"26"),Expenditures!AB168,EXACT(A3,"27"),Expenditures!AC168, EXACT(A3,"28"),Expenditures!AD168,EXACT(A3,"29"),Expenditures!AE168,EXACT(A3,"30"),Expenditures!AF168)</f>
        <v>0</v>
      </c>
      <c r="G63" s="173">
        <f>Expenditures!AH168</f>
        <v>0</v>
      </c>
    </row>
    <row r="64" spans="2:7" x14ac:dyDescent="0.25">
      <c r="B64" s="135" t="s">
        <v>20</v>
      </c>
      <c r="C64" s="173">
        <f t="array" ref="C64">_xlfn.IFS(EXACT(A3,"16"),Expenditures!R159,EXACT(A3,"17"),Expenditures!S159,EXACT(A3,"18"),Expenditures!T159,EXACT(A3,"19"),Expenditures!U159,EXACT(A3,"20"),Expenditures!V159,EXACT(A3,"21"),Expenditures!W159,EXACT(A3,"22"),Expenditures!X159,EXACT(A3,"23"),Expenditures!Y159,EXACT(A3,"24"),Expenditures!Z159,EXACT(A3,"25"),Expenditures!AA159,EXACT(A3,"26"),Expenditures!AB159,EXACT(A3,"27"),Expenditures!AC159, EXACT(A3,"28"),Expenditures!AD159,EXACT(A3,"29"),Expenditures!AE159,EXACT(A3,"30"),Expenditures!AF159)</f>
        <v>0</v>
      </c>
      <c r="D64" s="173">
        <f>Expenditures!AH159</f>
        <v>43.75</v>
      </c>
      <c r="E64" s="135" t="s">
        <v>20</v>
      </c>
      <c r="F64" s="173">
        <f t="array" ref="F64">_xlfn.IFS(EXACT(A3,"16"),Expenditures!R169,EXACT(A3,"17"),Expenditures!S169,EXACT(A3,"18"),Expenditures!T169,EXACT(A3,"19"),Expenditures!U169,EXACT(A3,"20"),Expenditures!V169,EXACT(A3,"21"),Expenditures!W169,EXACT(A3,"22"),Expenditures!X169,EXACT(A3,"23"),Expenditures!Y169,EXACT(A3,"24"),Expenditures!Z169,EXACT(A3,"25"),Expenditures!AA169,EXACT(A3,"26"),Expenditures!AB169,EXACT(A3,"27"),Expenditures!AC169, EXACT(A3,"28"),Expenditures!AD169,EXACT(A3,"29"),Expenditures!AE169,EXACT(A3,"30"),Expenditures!AF169)</f>
        <v>0</v>
      </c>
      <c r="G64" s="173">
        <f>Expenditures!AH169</f>
        <v>0</v>
      </c>
    </row>
    <row r="65" spans="2:7" ht="15" customHeight="1" x14ac:dyDescent="0.25">
      <c r="B65" s="135" t="s">
        <v>33</v>
      </c>
      <c r="C65" s="173">
        <f t="array" ref="C65">_xlfn.IFS(EXACT(A3,"16"),Expenditures!R160,EXACT(A3,"17"),Expenditures!S160,EXACT(A3,"18"),Expenditures!T160,EXACT(A3,"19"),Expenditures!U160,EXACT(A3,"20"),Expenditures!V160,EXACT(A3,"21"),Expenditures!W160,EXACT(A3,"22"),Expenditures!X160,EXACT(A3,"23"),Expenditures!Y160,EXACT(A3,"24"),Expenditures!Z160,EXACT(A3,"25"),Expenditures!AA160,EXACT(A3,"26"),Expenditures!AB160,EXACT(A3,"27"),Expenditures!AC160, EXACT(A3,"28"),Expenditures!AD160,EXACT(A3,"29"),Expenditures!AE160,EXACT(A3,"30"),Expenditures!AF160)</f>
        <v>0</v>
      </c>
      <c r="D65" s="173">
        <f>Expenditures!AH160</f>
        <v>0</v>
      </c>
      <c r="E65" s="135" t="s">
        <v>33</v>
      </c>
      <c r="F65" s="173">
        <f t="array" ref="F65">_xlfn.IFS(EXACT(A3,"16"),Expenditures!R170,EXACT(A3,"17"),Expenditures!S170,EXACT(A3,"18"),Expenditures!T170,EXACT(A3,"19"),Expenditures!U170,EXACT(A3,"20"),Expenditures!V170,EXACT(A3,"21"),Expenditures!W170,EXACT(A3,"22"),Expenditures!X170,EXACT(A3,"23"),Expenditures!Y170,EXACT(A3,"24"),Expenditures!Z170,EXACT(A3,"25"),Expenditures!AA170,EXACT(A3,"26"),Expenditures!AB170,EXACT(A3,"27"),Expenditures!AC170, EXACT(A3,"28"),Expenditures!AD170,EXACT(A3,"29"),Expenditures!AE170,EXACT(A3,"30"),Expenditures!AF170)</f>
        <v>0</v>
      </c>
      <c r="G65" s="173">
        <f>Expenditures!AH170</f>
        <v>0</v>
      </c>
    </row>
    <row r="66" spans="2:7" ht="39" hidden="1" customHeight="1" x14ac:dyDescent="0.25">
      <c r="B66" s="140"/>
      <c r="C66" s="141"/>
      <c r="D66" s="141"/>
      <c r="E66" s="140"/>
      <c r="F66" s="141"/>
      <c r="G66" s="141"/>
    </row>
    <row r="67" spans="2:7" hidden="1" x14ac:dyDescent="0.25">
      <c r="B67" s="142" t="s">
        <v>125</v>
      </c>
      <c r="C67" s="143" t="s">
        <v>149</v>
      </c>
      <c r="D67" s="210" t="s">
        <v>152</v>
      </c>
      <c r="E67" s="142" t="s">
        <v>126</v>
      </c>
      <c r="F67" s="143" t="s">
        <v>149</v>
      </c>
      <c r="G67" s="210" t="s">
        <v>152</v>
      </c>
    </row>
    <row r="68" spans="2:7" hidden="1" x14ac:dyDescent="0.25">
      <c r="B68" s="135" t="s">
        <v>5</v>
      </c>
      <c r="C68" s="173">
        <f t="array" ref="C68">_xlfn.IFS(EXACT(A3,"16"),Expenditures!R174,EXACT(A3,"17"),Expenditures!S174,EXACT(A3,"18"),Expenditures!T174,EXACT(A3,"19"),Expenditures!U174,EXACT(A3,"20"),Expenditures!V174,EXACT(A3,"21"),Expenditures!W174,EXACT(A3,"22"),Expenditures!X174,EXACT(A3,"23"),Expenditures!Y174,EXACT(A3,"24"),Expenditures!Z174,EXACT(A3,"25"),Expenditures!AA174,EXACT(A3,"26"),Expenditures!AB174,EXACT(A3,"27"),Expenditures!AC174, EXACT(A3,"28"),Expenditures!AD174,EXACT(A3,"29"),Expenditures!AE174,EXACT(A3,"30"),Expenditures!AF174)</f>
        <v>0</v>
      </c>
      <c r="D68" s="173">
        <f>Expenditures!AH174</f>
        <v>0</v>
      </c>
      <c r="E68" s="135" t="s">
        <v>5</v>
      </c>
      <c r="F68" s="173">
        <f t="array" ref="F68">_xlfn.IFS(EXACT(A3,"16"),Expenditures!R184,EXACT(A3,"17"),Expenditures!S184,EXACT(A3,"18"),Expenditures!T184,EXACT(A3,"19"),Expenditures!U184,EXACT(A3,"20"),Expenditures!V184,EXACT(A3,"21"),Expenditures!W184,EXACT(A3,"22"),Expenditures!X184,EXACT(A3,"23"),Expenditures!Y184,EXACT(A3,"24"),Expenditures!Z184,EXACT(A3,"25"),Expenditures!AA184,EXACT(A3,"26"),Expenditures!AB184,EXACT(A3,"27"),Expenditures!AC184, EXACT(A3,"28"),Expenditures!AD184,EXACT(A3,"29"),Expenditures!AE184,EXACT(A3,"30"),Expenditures!AF184)</f>
        <v>0</v>
      </c>
      <c r="G68" s="173">
        <f>Expenditures!AH184</f>
        <v>0</v>
      </c>
    </row>
    <row r="69" spans="2:7" hidden="1" x14ac:dyDescent="0.25">
      <c r="B69" s="135" t="s">
        <v>7</v>
      </c>
      <c r="C69" s="173">
        <f t="array" ref="C69">_xlfn.IFS(EXACT(A3,"16"),Expenditures!R175,EXACT(A3,"17"),Expenditures!S175,EXACT(A3,"18"),Expenditures!T175,EXACT(A3,"19"),Expenditures!U175,EXACT(A3,"20"),Expenditures!V175,EXACT(A3,"21"),Expenditures!W175,EXACT(A3,"22"),Expenditures!X175,EXACT(A3,"23"),Expenditures!Y175,EXACT(A3,"24"),Expenditures!Z175,EXACT(A3,"25"),Expenditures!AA175,EXACT(A3,"26"),Expenditures!AB175,EXACT(A3,"27"),Expenditures!AC175, EXACT(A3,"28"),Expenditures!AD175,EXACT(A3,"29"),Expenditures!AE175,EXACT(A3,"30"),Expenditures!AF175)</f>
        <v>0</v>
      </c>
      <c r="D69" s="173">
        <f>Expenditures!AH175</f>
        <v>0</v>
      </c>
      <c r="E69" s="135" t="s">
        <v>7</v>
      </c>
      <c r="F69" s="173">
        <f t="array" ref="F69">_xlfn.IFS(EXACT(A3,"16"),Expenditures!R185,EXACT(A3,"17"),Expenditures!S185,EXACT(A3,"18"),Expenditures!T185,EXACT(A3,"19"),Expenditures!U185,EXACT(A3,"20"),Expenditures!V185,EXACT(A3,"21"),Expenditures!W185,EXACT(A3,"22"),Expenditures!X185,EXACT(A3,"23"),Expenditures!Y185,EXACT(A3,"24"),Expenditures!Z185,EXACT(A3,"25"),Expenditures!AA185,EXACT(A3,"26"),Expenditures!AB185,EXACT(A3,"27"),Expenditures!AC185, EXACT(A3,"28"),Expenditures!AD185,EXACT(A3,"29"),Expenditures!AE185,EXACT(A3,"30"),Expenditures!AF185)</f>
        <v>0</v>
      </c>
      <c r="G69" s="173">
        <f>Expenditures!AH185</f>
        <v>0</v>
      </c>
    </row>
    <row r="70" spans="2:7" hidden="1" x14ac:dyDescent="0.25">
      <c r="B70" s="135" t="s">
        <v>6</v>
      </c>
      <c r="C70" s="173">
        <f t="array" ref="C70">_xlfn.IFS(EXACT(A3,"16"),Expenditures!R176,EXACT(A3,"17"),Expenditures!S176,EXACT(A3,"18"),Expenditures!T176,EXACT(A3,"19"),Expenditures!U176,EXACT(A3,"20"),Expenditures!V176,EXACT(A3,"21"),Expenditures!W176,EXACT(A3,"22"),Expenditures!X176,EXACT(A3,"23"),Expenditures!Y176,EXACT(A3,"24"),Expenditures!Z176,EXACT(A3,"25"),Expenditures!AA176,EXACT(A3,"26"),Expenditures!AB176,EXACT(A3,"27"),Expenditures!AC176, EXACT(A3,"28"),Expenditures!AD176,EXACT(A3,"29"),Expenditures!AE176,EXACT(A3,"30"),Expenditures!AF176)</f>
        <v>0</v>
      </c>
      <c r="D70" s="173">
        <f>Expenditures!AH176</f>
        <v>0</v>
      </c>
      <c r="E70" s="135" t="s">
        <v>6</v>
      </c>
      <c r="F70" s="173">
        <f t="array" ref="F70">_xlfn.IFS(EXACT(A3,"16"),Expenditures!R186,EXACT(A3,"17"),Expenditures!S186,EXACT(A3,"18"),Expenditures!T186,EXACT(A3,"19"),Expenditures!U186,EXACT(A3,"20"),Expenditures!V186,EXACT(A3,"21"),Expenditures!W186,EXACT(A3,"22"),Expenditures!X186,EXACT(A3,"23"),Expenditures!Y186,EXACT(A3,"24"),Expenditures!Z186,EXACT(A3,"25"),Expenditures!AA186,EXACT(A3,"26"),Expenditures!AB186,EXACT(A3,"27"),Expenditures!AC186, EXACT(A3,"28"),Expenditures!AD186,EXACT(A3,"29"),Expenditures!AE186,EXACT(A3,"30"),Expenditures!AF186)</f>
        <v>0</v>
      </c>
      <c r="G70" s="173">
        <f>Expenditures!AH186</f>
        <v>0</v>
      </c>
    </row>
    <row r="71" spans="2:7" hidden="1" x14ac:dyDescent="0.25">
      <c r="B71" s="135" t="s">
        <v>8</v>
      </c>
      <c r="C71" s="173">
        <f t="array" ref="C71">_xlfn.IFS(EXACT(A3,"16"),Expenditures!R177,EXACT(A3,"17"),Expenditures!S177,EXACT(A3,"18"),Expenditures!T177,EXACT(A3,"19"),Expenditures!U177,EXACT(A3,"20"),Expenditures!V177,EXACT(A3,"21"),Expenditures!W177,EXACT(A3,"22"),Expenditures!X177,EXACT(A3,"23"),Expenditures!Y177,EXACT(A3,"24"),Expenditures!Z177,EXACT(A3,"25"),Expenditures!AA177,EXACT(A3,"26"),Expenditures!AB177,EXACT(A3,"27"),Expenditures!AC177, EXACT(A3,"28"),Expenditures!AD177,EXACT(A3,"29"),Expenditures!AE177,EXACT(A3,"30"),Expenditures!AF177)</f>
        <v>0</v>
      </c>
      <c r="D71" s="173">
        <f>Expenditures!AH177</f>
        <v>0</v>
      </c>
      <c r="E71" s="135" t="s">
        <v>8</v>
      </c>
      <c r="F71" s="173">
        <f t="array" ref="F71">_xlfn.IFS(EXACT(A3,"16"),Expenditures!R187,EXACT(A3,"17"),Expenditures!S187,EXACT(A3,"18"),Expenditures!T187,EXACT(A3,"19"),Expenditures!U187,EXACT(A3,"20"),Expenditures!V187,EXACT(A3,"21"),Expenditures!W187,EXACT(A3,"22"),Expenditures!X187,EXACT(A3,"23"),Expenditures!Y187,EXACT(A3,"24"),Expenditures!Z187,EXACT(A3,"25"),Expenditures!AA187,EXACT(A3,"26"),Expenditures!AB187,EXACT(A3,"27"),Expenditures!AC187, EXACT(A3,"28"),Expenditures!AD187,EXACT(A3,"29"),Expenditures!AE187,EXACT(A3,"30"),Expenditures!AF187)</f>
        <v>0</v>
      </c>
      <c r="G71" s="173">
        <f>Expenditures!AH187</f>
        <v>0</v>
      </c>
    </row>
    <row r="72" spans="2:7" hidden="1" x14ac:dyDescent="0.25">
      <c r="B72" s="135" t="s">
        <v>9</v>
      </c>
      <c r="C72" s="173">
        <f t="array" ref="C72">_xlfn.IFS(EXACT(A3,"16"),Expenditures!R178,EXACT(A3,"17"),Expenditures!S178,EXACT(A3,"18"),Expenditures!T178,EXACT(A3,"19"),Expenditures!U178,EXACT(A3,"20"),Expenditures!V178,EXACT(A3,"21"),Expenditures!W178,EXACT(A3,"22"),Expenditures!X178,EXACT(A3,"23"),Expenditures!Y178,EXACT(A3,"24"),Expenditures!Z178,EXACT(A3,"25"),Expenditures!AA178,EXACT(A3,"26"),Expenditures!AB178,EXACT(A3,"27"),Expenditures!AC178, EXACT(A3,"28"),Expenditures!AD178,EXACT(A3,"29"),Expenditures!AE178,EXACT(A3,"30"),Expenditures!AF178)</f>
        <v>0</v>
      </c>
      <c r="D72" s="173">
        <f>Expenditures!AH178</f>
        <v>0</v>
      </c>
      <c r="E72" s="135" t="s">
        <v>9</v>
      </c>
      <c r="F72" s="173">
        <f t="array" ref="F72">_xlfn.IFS(EXACT(A3,"16"),Expenditures!R188,EXACT(A3,"17"),Expenditures!S188,EXACT(A3,"18"),Expenditures!T188,EXACT(A3,"19"),Expenditures!U188,EXACT(A3,"20"),Expenditures!V188,EXACT(A3,"21"),Expenditures!W188,EXACT(A3,"22"),Expenditures!X188,EXACT(A3,"23"),Expenditures!Y188,EXACT(A3,"24"),Expenditures!Z188,EXACT(A3,"25"),Expenditures!AA188,EXACT(A3,"26"),Expenditures!AB188,EXACT(A3,"27"),Expenditures!AC188, EXACT(A3,"28"),Expenditures!AD188,EXACT(A3,"29"),Expenditures!AE188,EXACT(A3,"30"),Expenditures!AF188)</f>
        <v>0</v>
      </c>
      <c r="G72" s="173">
        <f>Expenditures!AH188</f>
        <v>0</v>
      </c>
    </row>
    <row r="73" spans="2:7" hidden="1" x14ac:dyDescent="0.25">
      <c r="B73" s="135" t="s">
        <v>20</v>
      </c>
      <c r="C73" s="173">
        <f t="array" ref="C73">_xlfn.IFS(EXACT(A3,"16"),Expenditures!R179,EXACT(A3,"17"),Expenditures!S179,EXACT(A3,"18"),Expenditures!T179,EXACT(A3,"19"),Expenditures!U179,EXACT(A3,"20"),Expenditures!V179,EXACT(A3,"21"),Expenditures!W179,EXACT(A3,"22"),Expenditures!X179,EXACT(A3,"23"),Expenditures!Y179,EXACT(A3,"24"),Expenditures!Z179,EXACT(A3,"25"),Expenditures!AA179,EXACT(A3,"26"),Expenditures!AB179,EXACT(A3,"27"),Expenditures!AC179, EXACT(A3,"28"),Expenditures!AD179,EXACT(A3,"29"),Expenditures!AE179,EXACT(A3,"30"),Expenditures!AF179)</f>
        <v>0</v>
      </c>
      <c r="D73" s="173">
        <f>Expenditures!AH179</f>
        <v>0</v>
      </c>
      <c r="E73" s="135" t="s">
        <v>20</v>
      </c>
      <c r="F73" s="173">
        <f t="array" ref="F73">_xlfn.IFS(EXACT(A3,"16"),Expenditures!R189,EXACT(A3,"17"),Expenditures!S189,EXACT(A3,"18"),Expenditures!T189,EXACT(A3,"19"),Expenditures!U189,EXACT(A3,"20"),Expenditures!V189,EXACT(A3,"21"),Expenditures!W189,EXACT(A3,"22"),Expenditures!X189,EXACT(A3,"23"),Expenditures!Y189,EXACT(A3,"24"),Expenditures!Z189,EXACT(A3,"25"),Expenditures!AA189,EXACT(A3,"26"),Expenditures!AB189,EXACT(A3,"27"),Expenditures!AC189, EXACT(A3,"28"),Expenditures!AD189,EXACT(A3,"29"),Expenditures!AE189,EXACT(A3,"30"),Expenditures!AF189)</f>
        <v>0</v>
      </c>
      <c r="G73" s="173">
        <f>Expenditures!AH189</f>
        <v>0</v>
      </c>
    </row>
    <row r="74" spans="2:7" hidden="1" x14ac:dyDescent="0.25">
      <c r="B74" s="135" t="s">
        <v>33</v>
      </c>
      <c r="C74" s="173">
        <f t="array" ref="C74">_xlfn.IFS(EXACT(A3,"16"),Expenditures!R180,EXACT(A3,"17"),Expenditures!S180,EXACT(A3,"18"),Expenditures!T180,EXACT(A3,"19"),Expenditures!U180,EXACT(A3,"20"),Expenditures!V180,EXACT(A3,"21"),Expenditures!W180,EXACT(A3,"22"),Expenditures!X180,EXACT(A3,"23"),Expenditures!Y180,EXACT(A3,"24"),Expenditures!Z180,EXACT(A3,"25"),Expenditures!AA180,EXACT(A3,"26"),Expenditures!AB180,EXACT(A3,"27"),Expenditures!AC180, EXACT(A3,"28"),Expenditures!AD180,EXACT(A3,"29"),Expenditures!AE180,EXACT(A3,"30"),Expenditures!AF180)</f>
        <v>0</v>
      </c>
      <c r="D74" s="173">
        <f>Expenditures!AH180</f>
        <v>0</v>
      </c>
      <c r="E74" s="135" t="s">
        <v>33</v>
      </c>
      <c r="F74" s="173">
        <f t="array" ref="F74">_xlfn.IFS(EXACT(A3,"16"),Expenditures!R190,EXACT(A3,"17"),Expenditures!S190,EXACT(A3,"18"),Expenditures!T190,EXACT(A3,"19"),Expenditures!U190,EXACT(A3,"20"),Expenditures!V190,EXACT(A3,"21"),Expenditures!W190,EXACT(A3,"22"),Expenditures!X190,EXACT(A3,"23"),Expenditures!Y190,EXACT(A3,"24"),Expenditures!Z190,EXACT(A3,"25"),Expenditures!AA190,EXACT(A3,"26"),Expenditures!AB190,EXACT(A3,"27"),Expenditures!AC190, EXACT(A3,"28"),Expenditures!AD190,EXACT(A3,"29"),Expenditures!AE190,EXACT(A3,"30"),Expenditures!AF190)</f>
        <v>0</v>
      </c>
      <c r="G74" s="175">
        <f>Expenditures!AH190</f>
        <v>0</v>
      </c>
    </row>
    <row r="75" spans="2:7" hidden="1" x14ac:dyDescent="0.25">
      <c r="B75" s="136" t="s">
        <v>127</v>
      </c>
      <c r="C75" s="137" t="s">
        <v>149</v>
      </c>
      <c r="D75" s="210" t="s">
        <v>152</v>
      </c>
      <c r="E75" s="330"/>
      <c r="F75" s="330"/>
    </row>
    <row r="76" spans="2:7" hidden="1" x14ac:dyDescent="0.25">
      <c r="B76" s="135" t="s">
        <v>5</v>
      </c>
      <c r="C76" s="173">
        <f t="array" ref="C76">_xlfn.IFS(EXACT(A3,"16"),Expenditures!R194,EXACT(A3,"17"),Expenditures!S194,EXACT(A3,"18"),Expenditures!T194,EXACT(A3,"19"),Expenditures!U194,EXACT(A3,"20"),Expenditures!V194,EXACT(A3,"21"),Expenditures!W194,EXACT(A3,"22"),Expenditures!X194,EXACT(A3,"23"),Expenditures!Y194,EXACT(A3,"24"),Expenditures!Z194,EXACT(A3,"25"),Expenditures!AA194,EXACT(A3,"26"),Expenditures!AB194,EXACT(A3,"27"),Expenditures!AC194, EXACT(A3,"28"),Expenditures!AD194,EXACT(A3,"29"),Expenditures!AE194,EXACT(A3,"30"),Expenditures!AF194)</f>
        <v>0</v>
      </c>
      <c r="D76" s="173">
        <f>Expenditures!AH194</f>
        <v>0</v>
      </c>
      <c r="E76" s="140"/>
      <c r="F76" s="141"/>
      <c r="G76" s="144"/>
    </row>
    <row r="77" spans="2:7" hidden="1" x14ac:dyDescent="0.25">
      <c r="B77" s="135" t="s">
        <v>7</v>
      </c>
      <c r="C77" s="173">
        <f t="array" ref="C77">_xlfn.IFS(EXACT(A3,"16"),Expenditures!R195,EXACT(A3,"17"),Expenditures!S195,EXACT(A3,"18"),Expenditures!T195,EXACT(A3,"19"),Expenditures!U195,EXACT(A3,"20"),Expenditures!V195,EXACT(A3,"21"),Expenditures!W195,EXACT(A3,"22"),Expenditures!X195,EXACT(A3,"23"),Expenditures!Y195,EXACT(A3,"24"),Expenditures!Z195,EXACT(A3,"25"),Expenditures!AA195,EXACT(A3,"26"),Expenditures!AB195,EXACT(A3,"27"),Expenditures!AC195, EXACT(A3,"28"),Expenditures!AD195,EXACT(A3,"29"),Expenditures!AE195,EXACT(A3,"30"),Expenditures!AF195)</f>
        <v>0</v>
      </c>
      <c r="D77" s="173">
        <f>Expenditures!AH195</f>
        <v>0</v>
      </c>
      <c r="E77" s="140"/>
      <c r="F77" s="141"/>
      <c r="G77" s="144"/>
    </row>
    <row r="78" spans="2:7" hidden="1" x14ac:dyDescent="0.25">
      <c r="B78" s="135" t="s">
        <v>6</v>
      </c>
      <c r="C78" s="173">
        <f t="array" ref="C78">_xlfn.IFS(EXACT(A3,"16"),Expenditures!R196,EXACT(A3,"17"),Expenditures!S196,EXACT(A3,"18"),Expenditures!T196,EXACT(A3,"19"),Expenditures!U196,EXACT(A3,"20"),Expenditures!V196,EXACT(A3,"21"),Expenditures!W196,EXACT(A3,"22"),Expenditures!X196,EXACT(A3,"23"),Expenditures!Y196,EXACT(A3,"24"),Expenditures!Z196,EXACT(A3,"25"),Expenditures!AA196,EXACT(A3,"26"),Expenditures!AB196,EXACT(A3,"27"),Expenditures!AC196, EXACT(A3,"28"),Expenditures!AD196,EXACT(A3,"29"),Expenditures!AE196,EXACT(A3,"30"),Expenditures!AF196)</f>
        <v>0</v>
      </c>
      <c r="D78" s="173">
        <f>Expenditures!AH196</f>
        <v>0</v>
      </c>
      <c r="E78" s="140"/>
      <c r="F78" s="141"/>
      <c r="G78" s="144"/>
    </row>
    <row r="79" spans="2:7" hidden="1" x14ac:dyDescent="0.25">
      <c r="B79" s="135" t="s">
        <v>8</v>
      </c>
      <c r="C79" s="173">
        <f t="array" ref="C79">_xlfn.IFS(EXACT(A3,"16"),Expenditures!R197,EXACT(A3,"17"),Expenditures!S197,EXACT(A3,"18"),Expenditures!T197,EXACT(A3,"19"),Expenditures!U197,EXACT(A3,"20"),Expenditures!V197,EXACT(A3,"21"),Expenditures!W197,EXACT(A3,"22"),Expenditures!X197,EXACT(A3,"23"),Expenditures!Y197,EXACT(A3,"24"),Expenditures!Z197,EXACT(A3,"25"),Expenditures!AA197,EXACT(A3,"26"),Expenditures!AB197,EXACT(A3,"27"),Expenditures!AC197, EXACT(A3,"28"),Expenditures!AD197,EXACT(A3,"29"),Expenditures!AE197,EXACT(A3,"30"),Expenditures!AF197)</f>
        <v>0</v>
      </c>
      <c r="D79" s="173">
        <f>Expenditures!AH197</f>
        <v>0</v>
      </c>
      <c r="E79" s="140"/>
      <c r="F79" s="141"/>
      <c r="G79" s="144"/>
    </row>
    <row r="80" spans="2:7" hidden="1" x14ac:dyDescent="0.25">
      <c r="B80" s="135" t="s">
        <v>9</v>
      </c>
      <c r="C80" s="173">
        <f t="array" ref="C80">_xlfn.IFS(EXACT(A3,"16"),Expenditures!R198,EXACT(A3,"17"),Expenditures!S198,EXACT(A3,"18"),Expenditures!T198,EXACT(A3,"19"),Expenditures!U198,EXACT(A3,"20"),Expenditures!V198,EXACT(A3,"21"),Expenditures!W198,EXACT(A3,"22"),Expenditures!X198,EXACT(A3,"23"),Expenditures!Y198,EXACT(A3,"24"),Expenditures!Z198,EXACT(A3,"25"),Expenditures!AA198,EXACT(A3,"26"),Expenditures!AB198,EXACT(A3,"27"),Expenditures!AC198, EXACT(A3,"28"),Expenditures!AD198,EXACT(A3,"29"),Expenditures!AE198,EXACT(A3,"30"),Expenditures!AF198)</f>
        <v>0</v>
      </c>
      <c r="D80" s="173">
        <f>Expenditures!AH198</f>
        <v>0</v>
      </c>
      <c r="E80" s="140"/>
      <c r="F80" s="141"/>
      <c r="G80" s="144"/>
    </row>
    <row r="81" spans="2:7" hidden="1" x14ac:dyDescent="0.25">
      <c r="B81" s="135" t="s">
        <v>20</v>
      </c>
      <c r="C81" s="173">
        <f t="array" ref="C81">_xlfn.IFS(EXACT(A3,"16"),Expenditures!R199,EXACT(A3,"17"),Expenditures!S199,EXACT(A3,"18"),Expenditures!T199,EXACT(A3,"19"),Expenditures!U199,EXACT(A3,"20"),Expenditures!V199,EXACT(A3,"21"),Expenditures!W199,EXACT(A3,"22"),Expenditures!X199,EXACT(A3,"23"),Expenditures!Y199,EXACT(A3,"24"),Expenditures!Z199,EXACT(A3,"25"),Expenditures!AA199,EXACT(A3,"26"),Expenditures!AB199,EXACT(A3,"27"),Expenditures!AC199, EXACT(A3,"28"),Expenditures!AD199,EXACT(A3,"29"),Expenditures!AE199,EXACT(A3,"30"),Expenditures!AF199)</f>
        <v>0</v>
      </c>
      <c r="D81" s="173">
        <f>Expenditures!AH199</f>
        <v>0</v>
      </c>
      <c r="E81" s="140"/>
      <c r="F81" s="141"/>
      <c r="G81" s="144"/>
    </row>
    <row r="82" spans="2:7" hidden="1" x14ac:dyDescent="0.25">
      <c r="B82" s="135" t="s">
        <v>33</v>
      </c>
      <c r="C82" s="173">
        <f t="array" ref="C82">_xlfn.IFS(EXACT(A3,"16"),Expenditures!R200,EXACT(A3,"17"),Expenditures!S200,EXACT(A3,"18"),Expenditures!T200,EXACT(A3,"19"),Expenditures!U200,EXACT(A3,"20"),Expenditures!V200,EXACT(A3,"21"),Expenditures!W200,EXACT(A3,"22"),Expenditures!X200,EXACT(A3,"23"),Expenditures!Y200,EXACT(A3,"24"),Expenditures!Z200,EXACT(A3,"25"),Expenditures!AA200,EXACT(A3,"26"),Expenditures!AB200,EXACT(A3,"27"),Expenditures!AC200, EXACT(A3,"28"),Expenditures!AD200,EXACT(A3,"29"),Expenditures!AE200,EXACT(A3,"30"),Expenditures!AF200)</f>
        <v>0</v>
      </c>
      <c r="D82" s="173">
        <f>Expenditures!AH200</f>
        <v>0</v>
      </c>
      <c r="E82" s="140"/>
      <c r="F82" s="141"/>
      <c r="G82" s="144"/>
    </row>
    <row r="83" spans="2:7" hidden="1" x14ac:dyDescent="0.25">
      <c r="B83" s="140"/>
      <c r="C83" s="144"/>
      <c r="D83" s="144"/>
      <c r="E83" s="140"/>
      <c r="G83" s="144"/>
    </row>
    <row r="84" spans="2:7" x14ac:dyDescent="0.25">
      <c r="B84" s="140"/>
      <c r="C84" s="144"/>
      <c r="D84" s="144"/>
      <c r="E84" s="140"/>
      <c r="G84" s="144"/>
    </row>
    <row r="85" spans="2:7" x14ac:dyDescent="0.25">
      <c r="B85" s="140"/>
      <c r="C85" s="144"/>
      <c r="D85" s="144"/>
      <c r="E85" s="140"/>
      <c r="G85" s="144"/>
    </row>
    <row r="86" spans="2:7" x14ac:dyDescent="0.25">
      <c r="B86" s="140"/>
      <c r="C86" s="144"/>
      <c r="D86" s="144"/>
      <c r="E86" s="140"/>
      <c r="G86" s="144"/>
    </row>
    <row r="87" spans="2:7" x14ac:dyDescent="0.25">
      <c r="B87" s="140"/>
      <c r="C87" s="144"/>
      <c r="D87" s="144"/>
      <c r="E87" s="140"/>
      <c r="G87" s="144"/>
    </row>
    <row r="88" spans="2:7" x14ac:dyDescent="0.25">
      <c r="B88" s="140"/>
      <c r="C88" s="144"/>
      <c r="D88" s="144"/>
      <c r="E88" s="140"/>
      <c r="G88" s="144"/>
    </row>
    <row r="89" spans="2:7" x14ac:dyDescent="0.25">
      <c r="B89" s="140"/>
      <c r="C89" s="144"/>
      <c r="D89" s="145"/>
      <c r="E89" s="140"/>
      <c r="G89" s="144"/>
    </row>
    <row r="90" spans="2:7" x14ac:dyDescent="0.25">
      <c r="B90" s="330"/>
      <c r="C90" s="330"/>
      <c r="D90" s="141"/>
      <c r="E90" s="330"/>
      <c r="F90" s="330"/>
      <c r="G90" s="145"/>
    </row>
    <row r="91" spans="2:7" x14ac:dyDescent="0.25">
      <c r="B91" s="140"/>
      <c r="C91" s="141"/>
      <c r="D91" s="141"/>
      <c r="E91" s="140"/>
      <c r="F91" s="141"/>
      <c r="G91" s="141"/>
    </row>
    <row r="92" spans="2:7" x14ac:dyDescent="0.25">
      <c r="B92" s="140"/>
      <c r="C92" s="141"/>
      <c r="D92" s="141"/>
      <c r="E92" s="140"/>
      <c r="F92" s="141"/>
      <c r="G92" s="141"/>
    </row>
    <row r="93" spans="2:7" x14ac:dyDescent="0.25">
      <c r="B93" s="140"/>
      <c r="C93" s="141"/>
      <c r="D93" s="141"/>
      <c r="E93" s="140"/>
      <c r="F93" s="141"/>
      <c r="G93" s="141"/>
    </row>
    <row r="94" spans="2:7" x14ac:dyDescent="0.25">
      <c r="B94" s="140"/>
      <c r="C94" s="141"/>
      <c r="D94" s="141"/>
      <c r="E94" s="140"/>
      <c r="F94" s="141"/>
      <c r="G94" s="141"/>
    </row>
    <row r="95" spans="2:7" x14ac:dyDescent="0.25">
      <c r="B95" s="140"/>
      <c r="C95" s="141"/>
      <c r="D95" s="141"/>
      <c r="E95" s="140"/>
      <c r="F95" s="141"/>
      <c r="G95" s="141"/>
    </row>
    <row r="96" spans="2:7" x14ac:dyDescent="0.25">
      <c r="B96" s="140"/>
      <c r="C96" s="141"/>
      <c r="D96" s="141"/>
      <c r="E96" s="140"/>
      <c r="F96" s="141"/>
      <c r="G96" s="141"/>
    </row>
    <row r="97" spans="2:7" x14ac:dyDescent="0.25">
      <c r="B97" s="140"/>
      <c r="C97" s="141"/>
      <c r="E97" s="140"/>
      <c r="F97" s="141"/>
      <c r="G97" s="141"/>
    </row>
  </sheetData>
  <sheetProtection algorithmName="SHA-512" hashValue="w8nF+RPP0FHPkE44STlWY0E/t2VY8c8BS1DtDOzo3Y412kqtWRhWk37LxYkQwLWY8eg19I21MLBVmI9CBOQ5Sg==" saltValue="oDo1z6hhGU8mq7gtxUb69Q==" spinCount="100000" sheet="1" objects="1" scenarios="1"/>
  <mergeCells count="3">
    <mergeCell ref="E75:F75"/>
    <mergeCell ref="B90:C90"/>
    <mergeCell ref="E90:F90"/>
  </mergeCells>
  <printOptions horizontalCentered="1" verticalCentered="1"/>
  <pageMargins left="0.25" right="0.25" top="0.25" bottom="0.25" header="0" footer="0"/>
  <pageSetup scale="70" orientation="portrait" verticalDpi="1200" r:id="rId1"/>
  <headerFooter>
    <oddHeader>&amp;C&amp;"-,Bold"&amp;16Example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594058AC-0057-4CA0-91B5-3B901CA98547}">
          <x14:formula1>
            <xm:f>Sheet1!$C$1:$C$3</xm:f>
          </x14:formula1>
          <xm:sqref>D2 G2 D10 G10 D18 G18 D26 G26 D34 G34 D42 G42 D50 G50 D58 G58 D67 G67 D75</xm:sqref>
        </x14:dataValidation>
        <x14:dataValidation type="list" allowBlank="1" showInputMessage="1" showErrorMessage="1" xr:uid="{D4F570C6-548F-4D59-9AD9-AA1A5AEC267A}">
          <x14:formula1>
            <xm:f>Sheet1!$B$1:$B$30</xm:f>
          </x14:formula1>
          <xm:sqref>A3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955C-7400-4087-8EBF-677E7A295424}">
  <dimension ref="A1:C30"/>
  <sheetViews>
    <sheetView workbookViewId="0">
      <selection activeCell="O21" sqref="O21"/>
    </sheetView>
  </sheetViews>
  <sheetFormatPr defaultRowHeight="15" x14ac:dyDescent="0.25"/>
  <cols>
    <col min="1" max="1" width="15" style="14" bestFit="1" customWidth="1"/>
  </cols>
  <sheetData>
    <row r="1" spans="1:3" x14ac:dyDescent="0.25">
      <c r="A1" s="14" t="s">
        <v>95</v>
      </c>
      <c r="B1">
        <v>1</v>
      </c>
      <c r="C1" t="s">
        <v>152</v>
      </c>
    </row>
    <row r="2" spans="1:3" x14ac:dyDescent="0.25">
      <c r="A2" s="14" t="s">
        <v>94</v>
      </c>
      <c r="B2">
        <v>2</v>
      </c>
      <c r="C2" t="s">
        <v>151</v>
      </c>
    </row>
    <row r="3" spans="1:3" x14ac:dyDescent="0.25">
      <c r="A3" s="14" t="s">
        <v>93</v>
      </c>
      <c r="B3">
        <v>3</v>
      </c>
      <c r="C3" t="s">
        <v>150</v>
      </c>
    </row>
    <row r="4" spans="1:3" x14ac:dyDescent="0.25">
      <c r="A4" s="14" t="s">
        <v>96</v>
      </c>
      <c r="B4">
        <v>4</v>
      </c>
    </row>
    <row r="5" spans="1:3" x14ac:dyDescent="0.25">
      <c r="A5" s="14" t="s">
        <v>97</v>
      </c>
      <c r="B5">
        <v>5</v>
      </c>
    </row>
    <row r="6" spans="1:3" x14ac:dyDescent="0.25">
      <c r="A6" s="14" t="s">
        <v>98</v>
      </c>
      <c r="B6">
        <v>6</v>
      </c>
    </row>
    <row r="7" spans="1:3" x14ac:dyDescent="0.25">
      <c r="A7" s="14" t="s">
        <v>99</v>
      </c>
      <c r="B7">
        <v>7</v>
      </c>
    </row>
    <row r="8" spans="1:3" x14ac:dyDescent="0.25">
      <c r="A8" s="14" t="s">
        <v>100</v>
      </c>
      <c r="B8">
        <v>8</v>
      </c>
    </row>
    <row r="9" spans="1:3" x14ac:dyDescent="0.25">
      <c r="A9" s="14" t="s">
        <v>101</v>
      </c>
      <c r="B9">
        <v>9</v>
      </c>
    </row>
    <row r="10" spans="1:3" x14ac:dyDescent="0.25">
      <c r="A10" s="14" t="s">
        <v>102</v>
      </c>
      <c r="B10">
        <v>10</v>
      </c>
    </row>
    <row r="11" spans="1:3" x14ac:dyDescent="0.25">
      <c r="A11" s="14" t="s">
        <v>103</v>
      </c>
      <c r="B11">
        <v>11</v>
      </c>
    </row>
    <row r="12" spans="1:3" x14ac:dyDescent="0.25">
      <c r="A12" s="14" t="s">
        <v>104</v>
      </c>
      <c r="B12">
        <v>12</v>
      </c>
    </row>
    <row r="13" spans="1:3" x14ac:dyDescent="0.25">
      <c r="A13" s="14" t="s">
        <v>105</v>
      </c>
      <c r="B13">
        <v>13</v>
      </c>
    </row>
    <row r="14" spans="1:3" x14ac:dyDescent="0.25">
      <c r="A14" s="14" t="s">
        <v>106</v>
      </c>
      <c r="B14">
        <v>14</v>
      </c>
    </row>
    <row r="15" spans="1:3" x14ac:dyDescent="0.25">
      <c r="A15" s="14" t="s">
        <v>107</v>
      </c>
      <c r="B15">
        <v>15</v>
      </c>
    </row>
    <row r="16" spans="1:3" x14ac:dyDescent="0.25">
      <c r="A16" s="14" t="s">
        <v>108</v>
      </c>
      <c r="B16">
        <v>16</v>
      </c>
    </row>
    <row r="17" spans="1:2" x14ac:dyDescent="0.25">
      <c r="A17" s="14" t="s">
        <v>109</v>
      </c>
      <c r="B17">
        <v>17</v>
      </c>
    </row>
    <row r="18" spans="1:2" x14ac:dyDescent="0.25">
      <c r="A18" s="14" t="s">
        <v>110</v>
      </c>
      <c r="B18">
        <v>18</v>
      </c>
    </row>
    <row r="19" spans="1:2" x14ac:dyDescent="0.25">
      <c r="A19" s="14" t="s">
        <v>111</v>
      </c>
      <c r="B19">
        <v>19</v>
      </c>
    </row>
    <row r="20" spans="1:2" x14ac:dyDescent="0.25">
      <c r="A20" s="14" t="s">
        <v>112</v>
      </c>
      <c r="B20">
        <v>20</v>
      </c>
    </row>
    <row r="21" spans="1:2" x14ac:dyDescent="0.25">
      <c r="A21" s="14" t="s">
        <v>113</v>
      </c>
      <c r="B21">
        <v>21</v>
      </c>
    </row>
    <row r="22" spans="1:2" x14ac:dyDescent="0.25">
      <c r="A22" s="14" t="s">
        <v>114</v>
      </c>
      <c r="B22">
        <v>22</v>
      </c>
    </row>
    <row r="23" spans="1:2" x14ac:dyDescent="0.25">
      <c r="A23" s="14" t="s">
        <v>115</v>
      </c>
      <c r="B23">
        <v>23</v>
      </c>
    </row>
    <row r="24" spans="1:2" x14ac:dyDescent="0.25">
      <c r="A24" s="14" t="s">
        <v>116</v>
      </c>
      <c r="B24">
        <v>24</v>
      </c>
    </row>
    <row r="25" spans="1:2" x14ac:dyDescent="0.25">
      <c r="A25" s="14" t="s">
        <v>117</v>
      </c>
      <c r="B25">
        <v>25</v>
      </c>
    </row>
    <row r="26" spans="1:2" x14ac:dyDescent="0.25">
      <c r="A26" s="14" t="s">
        <v>118</v>
      </c>
      <c r="B26">
        <v>26</v>
      </c>
    </row>
    <row r="27" spans="1:2" x14ac:dyDescent="0.25">
      <c r="A27" s="14" t="s">
        <v>119</v>
      </c>
      <c r="B27">
        <v>27</v>
      </c>
    </row>
    <row r="28" spans="1:2" x14ac:dyDescent="0.25">
      <c r="A28" s="14" t="s">
        <v>120</v>
      </c>
      <c r="B28">
        <v>28</v>
      </c>
    </row>
    <row r="29" spans="1:2" x14ac:dyDescent="0.25">
      <c r="A29" s="14" t="s">
        <v>154</v>
      </c>
      <c r="B29">
        <v>29</v>
      </c>
    </row>
    <row r="30" spans="1:2" x14ac:dyDescent="0.25">
      <c r="A30" s="14" t="s">
        <v>153</v>
      </c>
      <c r="B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Cover Sheet (Inv. 1-15)</vt:lpstr>
      <vt:lpstr>Tasks (Inv. 1-15)</vt:lpstr>
      <vt:lpstr>Expenditures</vt:lpstr>
      <vt:lpstr>Match</vt:lpstr>
      <vt:lpstr>Mileage Form</vt:lpstr>
      <vt:lpstr>Per Diem</vt:lpstr>
      <vt:lpstr>Personnel Time Log</vt:lpstr>
      <vt:lpstr>Cover Sheet (Inv. 16-30)</vt:lpstr>
      <vt:lpstr>Tasks (Inv. 16-30)</vt:lpstr>
      <vt:lpstr>Sheet1</vt:lpstr>
      <vt:lpstr>'Mileage Form'!Print_Area</vt:lpstr>
      <vt:lpstr>'Per Diem'!Print_Area</vt:lpstr>
      <vt:lpstr>'Personnel Time Log'!Print_Area</vt:lpstr>
    </vt:vector>
  </TitlesOfParts>
  <Company>Tetra Tech,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</dc:creator>
  <cp:lastModifiedBy>Ferguson, Samantha, ENV</cp:lastModifiedBy>
  <cp:lastPrinted>2024-10-22T15:22:31Z</cp:lastPrinted>
  <dcterms:created xsi:type="dcterms:W3CDTF">2011-04-27T15:40:14Z</dcterms:created>
  <dcterms:modified xsi:type="dcterms:W3CDTF">2024-10-28T15:34:14Z</dcterms:modified>
</cp:coreProperties>
</file>