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ENV\ServerShares$\WPD\SWQB\MASS\Standards Planning and Reporting Team\QA QC Documents\SOPs\Field Forms\"/>
    </mc:Choice>
  </mc:AlternateContent>
  <xr:revisionPtr revIDLastSave="0" documentId="8_{514CA058-6356-45C3-85F2-6C0DD27D5FC5}" xr6:coauthVersionLast="41" xr6:coauthVersionMax="41" xr10:uidLastSave="{00000000-0000-0000-0000-000000000000}"/>
  <bookViews>
    <workbookView xWindow="6540" yWindow="585" windowWidth="18900" windowHeight="11055" activeTab="2" xr2:uid="{00000000-000D-0000-FFFF-FFFF00000000}"/>
  </bookViews>
  <sheets>
    <sheet name="Analysis" sheetId="1" r:id="rId1"/>
    <sheet name="Upload" sheetId="2" r:id="rId2"/>
    <sheet name="Instructions" sheetId="4" r:id="rId3"/>
  </sheets>
  <definedNames>
    <definedName name="_xlnm.Print_Area" localSheetId="0">Analysis!$B$1:$O$17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E8" i="2"/>
  <c r="L8" i="2"/>
  <c r="B11" i="2"/>
  <c r="B12" i="2"/>
  <c r="B13" i="2"/>
  <c r="B14" i="2"/>
  <c r="B15" i="2"/>
  <c r="A11" i="2"/>
  <c r="A12" i="2"/>
  <c r="A13" i="2"/>
  <c r="A14" i="2"/>
  <c r="A15" i="2"/>
  <c r="B3" i="2"/>
  <c r="B4" i="2"/>
  <c r="B5" i="2"/>
  <c r="B6" i="2"/>
  <c r="B7" i="2"/>
  <c r="B8" i="2"/>
  <c r="B9" i="2"/>
  <c r="B10" i="2"/>
  <c r="M17" i="1" l="1"/>
  <c r="O17" i="1"/>
  <c r="M18" i="1"/>
  <c r="O18" i="1"/>
  <c r="M19" i="1"/>
  <c r="O19" i="1"/>
  <c r="C13" i="2" s="1"/>
  <c r="M20" i="1"/>
  <c r="O20" i="1"/>
  <c r="C14" i="2" s="1"/>
  <c r="M21" i="1"/>
  <c r="O21" i="1"/>
  <c r="C15" i="2" s="1"/>
  <c r="A3" i="2"/>
  <c r="A4" i="2"/>
  <c r="A5" i="2"/>
  <c r="A6" i="2"/>
  <c r="A7" i="2"/>
  <c r="A8" i="2"/>
  <c r="A9" i="2"/>
  <c r="A10" i="2"/>
  <c r="B2" i="2"/>
  <c r="A2" i="2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8" i="1"/>
  <c r="O8" i="1"/>
  <c r="C4" i="2" l="1"/>
  <c r="C8" i="2"/>
  <c r="C7" i="2"/>
  <c r="C5" i="2"/>
  <c r="C3" i="2"/>
  <c r="C11" i="2"/>
  <c r="C10" i="2"/>
  <c r="C6" i="2"/>
  <c r="C12" i="2"/>
  <c r="C9" i="2"/>
  <c r="N20" i="1"/>
  <c r="N21" i="1"/>
  <c r="E15" i="2" s="1"/>
  <c r="L15" i="2" s="1"/>
  <c r="F15" i="2" s="1"/>
  <c r="N17" i="1"/>
  <c r="N19" i="1"/>
  <c r="N18" i="1"/>
  <c r="N13" i="1"/>
  <c r="N9" i="1"/>
  <c r="N15" i="1"/>
  <c r="N16" i="1"/>
  <c r="N11" i="1"/>
  <c r="N14" i="1"/>
  <c r="N12" i="1"/>
  <c r="N8" i="1"/>
  <c r="N10" i="1"/>
  <c r="E3" i="2" l="1"/>
  <c r="L3" i="2" s="1"/>
  <c r="F3" i="2" s="1"/>
  <c r="E6" i="2"/>
  <c r="L6" i="2" s="1"/>
  <c r="F6" i="2" s="1"/>
  <c r="E4" i="2"/>
  <c r="L4" i="2" s="1"/>
  <c r="F4" i="2" s="1"/>
  <c r="E5" i="2"/>
  <c r="L5" i="2" s="1"/>
  <c r="E7" i="2"/>
  <c r="L7" i="2" s="1"/>
  <c r="E10" i="2"/>
  <c r="L10" i="2" s="1"/>
  <c r="E9" i="2"/>
  <c r="L9" i="2" s="1"/>
  <c r="F9" i="2" s="1"/>
  <c r="E11" i="2"/>
  <c r="L11" i="2" s="1"/>
  <c r="F11" i="2" s="1"/>
  <c r="E12" i="2"/>
  <c r="L12" i="2" s="1"/>
  <c r="F12" i="2" s="1"/>
  <c r="E13" i="2"/>
  <c r="L13" i="2" s="1"/>
  <c r="F13" i="2" s="1"/>
  <c r="E14" i="2"/>
  <c r="L14" i="2" s="1"/>
  <c r="F14" i="2" s="1"/>
  <c r="F7" i="2"/>
  <c r="F5" i="2"/>
  <c r="F10" i="2"/>
  <c r="C2" i="2"/>
  <c r="E2" i="2" l="1"/>
  <c r="L2" i="2" s="1"/>
  <c r="F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Hogan</author>
  </authors>
  <commentList>
    <comment ref="C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James Hogan:</t>
        </r>
        <r>
          <rPr>
            <sz val="8"/>
            <color indexed="81"/>
            <rFont val="Tahoma"/>
            <family val="2"/>
          </rPr>
          <t xml:space="preserve">
from chlorophyll a excel worksheet
</t>
        </r>
      </text>
    </comment>
    <comment ref="E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James Hogan:</t>
        </r>
        <r>
          <rPr>
            <sz val="8"/>
            <color indexed="81"/>
            <rFont val="Tahoma"/>
            <family val="2"/>
          </rPr>
          <t xml:space="preserve">
from analaysis worksheet</t>
        </r>
      </text>
    </comment>
    <comment ref="N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James Hogan:</t>
        </r>
        <r>
          <rPr>
            <sz val="8"/>
            <color indexed="81"/>
            <rFont val="Tahoma"/>
            <family val="2"/>
          </rPr>
          <t xml:space="preserve">
leave blank</t>
        </r>
      </text>
    </comment>
  </commentList>
</comments>
</file>

<file path=xl/sharedStrings.xml><?xml version="1.0" encoding="utf-8"?>
<sst xmlns="http://schemas.openxmlformats.org/spreadsheetml/2006/main" count="116" uniqueCount="50">
  <si>
    <t>Station</t>
  </si>
  <si>
    <t>Liters Filtered</t>
  </si>
  <si>
    <t>Absorbance</t>
  </si>
  <si>
    <t>750b</t>
  </si>
  <si>
    <t>750a</t>
  </si>
  <si>
    <t>665a</t>
  </si>
  <si>
    <t>664b</t>
  </si>
  <si>
    <t>Pre-acidification</t>
  </si>
  <si>
    <t>After acidification</t>
  </si>
  <si>
    <t>Comments</t>
  </si>
  <si>
    <t>Phytoplankton Chloro. a (mg/L)</t>
  </si>
  <si>
    <t>Chlorophyll a Analysis</t>
  </si>
  <si>
    <t>Measured Chloro.a (mg/L)</t>
  </si>
  <si>
    <t>Phytoplankton Dilution Factor</t>
  </si>
  <si>
    <t>RID</t>
  </si>
  <si>
    <t>Date of Analysis</t>
  </si>
  <si>
    <t>Reported Value</t>
  </si>
  <si>
    <t>Units</t>
  </si>
  <si>
    <t>Dilution Factor</t>
  </si>
  <si>
    <t>Less Than</t>
  </si>
  <si>
    <t>Qualifier Code</t>
  </si>
  <si>
    <t>Analyte Name</t>
  </si>
  <si>
    <t>Lab ID</t>
  </si>
  <si>
    <t>Method</t>
  </si>
  <si>
    <t>SDL</t>
  </si>
  <si>
    <t>MDL</t>
  </si>
  <si>
    <t>PQL</t>
  </si>
  <si>
    <t>Sample Fraction</t>
  </si>
  <si>
    <t>Chlorophyll a</t>
  </si>
  <si>
    <t>Total</t>
  </si>
  <si>
    <t>APHA 10200H(2)</t>
  </si>
  <si>
    <t>** copy and paste special - values into a separate workbook</t>
  </si>
  <si>
    <t>** then format date to MM/DD/YYYY; saveas CSV and upload to database!</t>
  </si>
  <si>
    <t>Instructions</t>
  </si>
  <si>
    <t>Sample RID</t>
  </si>
  <si>
    <t>Collection and Filter Date</t>
  </si>
  <si>
    <t>DF</t>
  </si>
  <si>
    <t>Extract Volume(L)</t>
  </si>
  <si>
    <t>Filter</t>
  </si>
  <si>
    <t>BSA</t>
  </si>
  <si>
    <t>mg/L</t>
  </si>
  <si>
    <t>Copy data from the Electronic Deliverable (ED) provided by the lab into the gray portion of the analysis sheet</t>
  </si>
  <si>
    <t xml:space="preserve">Click on the Upload tab. Drag more rows down if needed.  </t>
  </si>
  <si>
    <t>Go into squid to import.  Click on data management/imports/SLD results and select the file to import</t>
  </si>
  <si>
    <t>Confirm that Chlorophyll a values in the green column match the values in Cs mg/L column on the ED from the lab</t>
  </si>
  <si>
    <t>Confirm holding time did not exceed 28 days, if it did add hold time qualifier.</t>
  </si>
  <si>
    <t>Ensure the MDL is 0.23 for the entire column in the upload sheet</t>
  </si>
  <si>
    <t>Check that the true/false statement is correct in the upload sheet.  Results less than SDL are true and results greater than SDL are false.</t>
  </si>
  <si>
    <t>Copy data in columns A through O and paste values into a new workbook and save as .csv file</t>
  </si>
  <si>
    <t>Confirm all fields are mapped. For example SWQB Qualifier code see VV 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</si>
</sst>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000000"/>
    <numFmt numFmtId="167" formatCode="0.00000"/>
    <numFmt numFmtId="168" formatCode="0.0000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0" fillId="2" borderId="7" xfId="0" applyNumberFormat="1" applyFill="1" applyBorder="1" applyAlignment="1">
      <alignment horizontal="center" vertical="center" wrapText="1"/>
    </xf>
    <xf numFmtId="166" fontId="0" fillId="2" borderId="7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7" fontId="0" fillId="4" borderId="0" xfId="0" applyNumberFormat="1" applyFill="1"/>
    <xf numFmtId="167" fontId="0" fillId="4" borderId="0" xfId="0" applyNumberFormat="1" applyFill="1" applyAlignment="1">
      <alignment horizontal="center"/>
    </xf>
    <xf numFmtId="167" fontId="0" fillId="0" borderId="0" xfId="0" applyNumberFormat="1"/>
    <xf numFmtId="168" fontId="0" fillId="4" borderId="0" xfId="0" applyNumberFormat="1" applyFill="1"/>
    <xf numFmtId="168" fontId="0" fillId="4" borderId="0" xfId="0" applyNumberFormat="1" applyFill="1" applyAlignment="1">
      <alignment horizontal="center"/>
    </xf>
    <xf numFmtId="168" fontId="0" fillId="0" borderId="0" xfId="0" applyNumberFormat="1"/>
    <xf numFmtId="0" fontId="4" fillId="5" borderId="7" xfId="0" applyFont="1" applyFill="1" applyBorder="1" applyAlignment="1">
      <alignment horizontal="center"/>
    </xf>
    <xf numFmtId="14" fontId="4" fillId="5" borderId="7" xfId="0" applyNumberFormat="1" applyFont="1" applyFill="1" applyBorder="1" applyAlignment="1">
      <alignment horizontal="center"/>
    </xf>
    <xf numFmtId="2" fontId="4" fillId="5" borderId="7" xfId="0" applyNumberFormat="1" applyFont="1" applyFill="1" applyBorder="1" applyAlignment="1">
      <alignment horizontal="center"/>
    </xf>
    <xf numFmtId="165" fontId="4" fillId="5" borderId="7" xfId="0" applyNumberFormat="1" applyFont="1" applyFill="1" applyBorder="1" applyAlignment="1">
      <alignment horizontal="center"/>
    </xf>
    <xf numFmtId="1" fontId="4" fillId="5" borderId="7" xfId="0" applyNumberFormat="1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left"/>
    </xf>
    <xf numFmtId="0" fontId="4" fillId="5" borderId="7" xfId="0" applyNumberFormat="1" applyFont="1" applyFill="1" applyBorder="1" applyAlignment="1">
      <alignment horizontal="center"/>
    </xf>
    <xf numFmtId="165" fontId="0" fillId="5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8" fontId="0" fillId="0" borderId="0" xfId="0" applyNumberFormat="1" applyFill="1" applyAlignment="1">
      <alignment horizontal="center"/>
    </xf>
    <xf numFmtId="49" fontId="4" fillId="5" borderId="7" xfId="0" applyNumberFormat="1" applyFont="1" applyFill="1" applyBorder="1" applyAlignment="1">
      <alignment horizontal="center"/>
    </xf>
    <xf numFmtId="14" fontId="0" fillId="5" borderId="7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" fontId="0" fillId="5" borderId="7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workbookViewId="0">
      <selection activeCell="R20" sqref="R20"/>
    </sheetView>
  </sheetViews>
  <sheetFormatPr defaultRowHeight="51.75" customHeight="1" x14ac:dyDescent="0.25"/>
  <cols>
    <col min="1" max="1" width="22.5703125" style="1" customWidth="1"/>
    <col min="2" max="3" width="17.7109375" style="1" customWidth="1"/>
    <col min="4" max="4" width="10.85546875" style="1" customWidth="1"/>
    <col min="5" max="6" width="8.140625" style="1" customWidth="1"/>
    <col min="7" max="9" width="6" style="1" customWidth="1"/>
    <col min="10" max="12" width="6.7109375" style="1" customWidth="1"/>
    <col min="13" max="13" width="11" style="1" customWidth="1"/>
    <col min="14" max="14" width="15" style="1" customWidth="1"/>
    <col min="15" max="15" width="14" style="23" customWidth="1"/>
    <col min="16" max="17" width="9.140625" style="1"/>
    <col min="18" max="18" width="9.140625" style="27"/>
    <col min="19" max="16384" width="9.140625" style="1"/>
  </cols>
  <sheetData>
    <row r="1" spans="1:18" ht="31.5" customHeight="1" thickBot="1" x14ac:dyDescent="0.3">
      <c r="B1" s="62" t="s">
        <v>11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8" ht="29.25" customHeight="1" x14ac:dyDescent="0.25">
      <c r="B2" s="66"/>
      <c r="C2" s="66"/>
      <c r="D2" s="66"/>
      <c r="E2" s="66"/>
      <c r="F2" s="7"/>
      <c r="G2" s="65"/>
      <c r="H2" s="65"/>
      <c r="I2" s="45"/>
      <c r="J2" s="7"/>
      <c r="K2" s="7"/>
      <c r="L2" s="7"/>
      <c r="M2" s="46"/>
    </row>
    <row r="3" spans="1:18" ht="29.25" customHeight="1" x14ac:dyDescent="0.25">
      <c r="B3" s="67"/>
      <c r="C3" s="67"/>
      <c r="D3" s="67"/>
      <c r="E3" s="67"/>
      <c r="F3" s="22"/>
      <c r="G3" s="65"/>
      <c r="H3" s="65"/>
      <c r="I3" s="7"/>
      <c r="J3" s="7"/>
      <c r="K3" s="7"/>
      <c r="L3" s="7"/>
      <c r="M3" s="46"/>
    </row>
    <row r="4" spans="1:18" ht="9.75" customHeight="1" thickBot="1" x14ac:dyDescent="0.3">
      <c r="B4" s="6"/>
      <c r="C4" s="22"/>
      <c r="D4" s="6"/>
      <c r="E4" s="6"/>
      <c r="F4" s="22"/>
      <c r="G4" s="5"/>
      <c r="H4" s="5"/>
      <c r="I4" s="7"/>
      <c r="J4" s="5"/>
      <c r="K4" s="21"/>
      <c r="L4" s="21"/>
    </row>
    <row r="5" spans="1:18" s="2" customFormat="1" ht="23.25" customHeight="1" thickBot="1" x14ac:dyDescent="0.3">
      <c r="A5" s="3"/>
      <c r="B5" s="6"/>
      <c r="C5" s="22"/>
      <c r="D5" s="9"/>
      <c r="E5" s="10"/>
      <c r="F5" s="10"/>
      <c r="G5" s="59" t="s">
        <v>2</v>
      </c>
      <c r="H5" s="60"/>
      <c r="I5" s="60"/>
      <c r="J5" s="61"/>
      <c r="K5" s="7"/>
      <c r="L5" s="7"/>
      <c r="O5" s="24"/>
      <c r="R5" s="28"/>
    </row>
    <row r="6" spans="1:18" s="3" customFormat="1" ht="30" customHeight="1" x14ac:dyDescent="0.25">
      <c r="B6" s="6"/>
      <c r="C6" s="22"/>
      <c r="D6" s="11"/>
      <c r="G6" s="57" t="s">
        <v>7</v>
      </c>
      <c r="H6" s="58"/>
      <c r="I6" s="57" t="s">
        <v>8</v>
      </c>
      <c r="J6" s="58"/>
      <c r="K6" s="29"/>
      <c r="L6" s="29"/>
      <c r="O6" s="24"/>
      <c r="R6" s="28"/>
    </row>
    <row r="7" spans="1:18" ht="51.75" customHeight="1" x14ac:dyDescent="0.25">
      <c r="A7" s="4" t="s">
        <v>34</v>
      </c>
      <c r="B7" s="8" t="s">
        <v>0</v>
      </c>
      <c r="C7" s="8" t="s">
        <v>35</v>
      </c>
      <c r="D7" s="8" t="s">
        <v>15</v>
      </c>
      <c r="E7" s="8" t="s">
        <v>1</v>
      </c>
      <c r="F7" s="8" t="s">
        <v>38</v>
      </c>
      <c r="G7" s="12" t="s">
        <v>3</v>
      </c>
      <c r="H7" s="12" t="s">
        <v>6</v>
      </c>
      <c r="I7" s="12" t="s">
        <v>4</v>
      </c>
      <c r="J7" s="12" t="s">
        <v>5</v>
      </c>
      <c r="K7" s="12" t="s">
        <v>36</v>
      </c>
      <c r="L7" s="12" t="s">
        <v>37</v>
      </c>
      <c r="M7" s="12" t="s">
        <v>12</v>
      </c>
      <c r="N7" s="12" t="s">
        <v>13</v>
      </c>
      <c r="O7" s="25" t="s">
        <v>10</v>
      </c>
    </row>
    <row r="8" spans="1:18" ht="51.75" customHeight="1" x14ac:dyDescent="0.25">
      <c r="A8" s="36"/>
      <c r="B8" s="36"/>
      <c r="C8" s="37"/>
      <c r="D8" s="37"/>
      <c r="E8" s="53"/>
      <c r="F8" s="36"/>
      <c r="G8" s="39"/>
      <c r="H8" s="39"/>
      <c r="I8" s="39"/>
      <c r="J8" s="39"/>
      <c r="K8" s="40"/>
      <c r="L8" s="39"/>
      <c r="M8" s="14">
        <f>26.7*((H8-G8)-(J8-I8))</f>
        <v>0</v>
      </c>
      <c r="N8" s="13" t="e">
        <f>O8/M8</f>
        <v>#DIV/0!</v>
      </c>
      <c r="O8" s="26" t="e">
        <f>26.7*((H8-G8)-(J8-I8))*K8*L8/(E8*1)</f>
        <v>#DIV/0!</v>
      </c>
    </row>
    <row r="9" spans="1:18" ht="51.75" customHeight="1" x14ac:dyDescent="0.25">
      <c r="A9" s="41"/>
      <c r="B9" s="41"/>
      <c r="C9" s="54"/>
      <c r="D9" s="37"/>
      <c r="E9" s="53"/>
      <c r="F9" s="55"/>
      <c r="G9" s="44"/>
      <c r="H9" s="44"/>
      <c r="I9" s="44"/>
      <c r="J9" s="44"/>
      <c r="K9" s="56"/>
      <c r="L9" s="44"/>
      <c r="M9" s="14">
        <f t="shared" ref="M9:M16" si="0">26.7*((H9-G9)-(J9-I9))</f>
        <v>0</v>
      </c>
      <c r="N9" s="13" t="e">
        <f t="shared" ref="N9:N21" si="1">O9/M9</f>
        <v>#DIV/0!</v>
      </c>
      <c r="O9" s="26" t="e">
        <f t="shared" ref="O9:O16" si="2">26.7*((H9-G9)-(J9-I9))*K9*L9/(E9*1)</f>
        <v>#DIV/0!</v>
      </c>
    </row>
    <row r="10" spans="1:18" ht="51.75" customHeight="1" x14ac:dyDescent="0.25">
      <c r="A10" s="36"/>
      <c r="B10" s="36"/>
      <c r="C10" s="37"/>
      <c r="D10" s="37"/>
      <c r="E10" s="53"/>
      <c r="F10" s="36"/>
      <c r="G10" s="39"/>
      <c r="H10" s="39"/>
      <c r="I10" s="39"/>
      <c r="J10" s="39"/>
      <c r="K10" s="40"/>
      <c r="L10" s="39"/>
      <c r="M10" s="14">
        <f t="shared" si="0"/>
        <v>0</v>
      </c>
      <c r="N10" s="13" t="e">
        <f t="shared" si="1"/>
        <v>#DIV/0!</v>
      </c>
      <c r="O10" s="26" t="e">
        <f t="shared" si="2"/>
        <v>#DIV/0!</v>
      </c>
    </row>
    <row r="11" spans="1:18" ht="51.75" customHeight="1" x14ac:dyDescent="0.25">
      <c r="A11" s="41"/>
      <c r="B11" s="41"/>
      <c r="C11" s="54"/>
      <c r="D11" s="37"/>
      <c r="E11" s="53"/>
      <c r="F11" s="55"/>
      <c r="G11" s="44"/>
      <c r="H11" s="44"/>
      <c r="I11" s="44"/>
      <c r="J11" s="44"/>
      <c r="K11" s="56"/>
      <c r="L11" s="44"/>
      <c r="M11" s="14">
        <f t="shared" si="0"/>
        <v>0</v>
      </c>
      <c r="N11" s="13" t="e">
        <f t="shared" si="1"/>
        <v>#DIV/0!</v>
      </c>
      <c r="O11" s="26" t="e">
        <f t="shared" si="2"/>
        <v>#DIV/0!</v>
      </c>
    </row>
    <row r="12" spans="1:18" ht="51.75" customHeight="1" x14ac:dyDescent="0.25">
      <c r="A12" s="36"/>
      <c r="B12" s="36"/>
      <c r="C12" s="37"/>
      <c r="D12" s="37"/>
      <c r="E12" s="53"/>
      <c r="F12" s="36"/>
      <c r="G12" s="39"/>
      <c r="H12" s="39"/>
      <c r="I12" s="39"/>
      <c r="J12" s="39"/>
      <c r="K12" s="40"/>
      <c r="L12" s="39"/>
      <c r="M12" s="14">
        <f t="shared" si="0"/>
        <v>0</v>
      </c>
      <c r="N12" s="13" t="e">
        <f t="shared" si="1"/>
        <v>#DIV/0!</v>
      </c>
      <c r="O12" s="26" t="e">
        <f t="shared" si="2"/>
        <v>#DIV/0!</v>
      </c>
    </row>
    <row r="13" spans="1:18" ht="51.75" customHeight="1" x14ac:dyDescent="0.25">
      <c r="A13" s="41"/>
      <c r="B13" s="41"/>
      <c r="C13" s="54"/>
      <c r="D13" s="37"/>
      <c r="E13" s="53"/>
      <c r="F13" s="55"/>
      <c r="G13" s="44"/>
      <c r="H13" s="44"/>
      <c r="I13" s="44"/>
      <c r="J13" s="44"/>
      <c r="K13" s="56"/>
      <c r="L13" s="44"/>
      <c r="M13" s="14">
        <f t="shared" si="0"/>
        <v>0</v>
      </c>
      <c r="N13" s="13" t="e">
        <f t="shared" si="1"/>
        <v>#DIV/0!</v>
      </c>
      <c r="O13" s="26" t="e">
        <f t="shared" si="2"/>
        <v>#DIV/0!</v>
      </c>
    </row>
    <row r="14" spans="1:18" ht="51.75" customHeight="1" x14ac:dyDescent="0.25">
      <c r="A14" s="36"/>
      <c r="B14" s="36"/>
      <c r="C14" s="37"/>
      <c r="D14" s="37"/>
      <c r="E14" s="53"/>
      <c r="F14" s="36"/>
      <c r="G14" s="39"/>
      <c r="H14" s="39"/>
      <c r="I14" s="39"/>
      <c r="J14" s="39"/>
      <c r="K14" s="40"/>
      <c r="L14" s="39"/>
      <c r="M14" s="14">
        <f t="shared" si="0"/>
        <v>0</v>
      </c>
      <c r="N14" s="13" t="e">
        <f t="shared" si="1"/>
        <v>#DIV/0!</v>
      </c>
      <c r="O14" s="26" t="e">
        <f t="shared" si="2"/>
        <v>#DIV/0!</v>
      </c>
    </row>
    <row r="15" spans="1:18" ht="51.75" customHeight="1" x14ac:dyDescent="0.25">
      <c r="A15" s="41"/>
      <c r="B15" s="41"/>
      <c r="C15" s="54"/>
      <c r="D15" s="37"/>
      <c r="E15" s="53"/>
      <c r="F15" s="55"/>
      <c r="G15" s="44"/>
      <c r="H15" s="44"/>
      <c r="I15" s="44"/>
      <c r="J15" s="44"/>
      <c r="K15" s="56"/>
      <c r="L15" s="44"/>
      <c r="M15" s="14">
        <f t="shared" si="0"/>
        <v>0</v>
      </c>
      <c r="N15" s="13" t="e">
        <f t="shared" si="1"/>
        <v>#DIV/0!</v>
      </c>
      <c r="O15" s="26" t="e">
        <f t="shared" si="2"/>
        <v>#DIV/0!</v>
      </c>
    </row>
    <row r="16" spans="1:18" ht="51.75" customHeight="1" x14ac:dyDescent="0.25">
      <c r="A16" s="36"/>
      <c r="B16" s="36"/>
      <c r="C16" s="37"/>
      <c r="D16" s="37"/>
      <c r="E16" s="53"/>
      <c r="F16" s="36"/>
      <c r="G16" s="39"/>
      <c r="H16" s="39"/>
      <c r="I16" s="39"/>
      <c r="J16" s="39"/>
      <c r="K16" s="40"/>
      <c r="L16" s="39"/>
      <c r="M16" s="14">
        <f t="shared" si="0"/>
        <v>0</v>
      </c>
      <c r="N16" s="13" t="e">
        <f t="shared" si="1"/>
        <v>#DIV/0!</v>
      </c>
      <c r="O16" s="26" t="e">
        <f t="shared" si="2"/>
        <v>#DIV/0!</v>
      </c>
    </row>
    <row r="17" spans="1:15" ht="51.75" customHeight="1" x14ac:dyDescent="0.25">
      <c r="A17" s="41"/>
      <c r="B17" s="41"/>
      <c r="C17" s="54"/>
      <c r="D17" s="37"/>
      <c r="E17" s="53"/>
      <c r="F17" s="55"/>
      <c r="G17" s="44"/>
      <c r="H17" s="44"/>
      <c r="I17" s="44"/>
      <c r="J17" s="44"/>
      <c r="K17" s="56"/>
      <c r="L17" s="44"/>
      <c r="M17" s="14">
        <f t="shared" ref="M17:M21" si="3">26.7*((H17-G17)-(J17-I17))</f>
        <v>0</v>
      </c>
      <c r="N17" s="13" t="e">
        <f t="shared" si="1"/>
        <v>#DIV/0!</v>
      </c>
      <c r="O17" s="26" t="e">
        <f t="shared" ref="O17:O21" si="4">26.7*((H17-G17)-(J17-I17))*K17*L17/(E17*1)</f>
        <v>#DIV/0!</v>
      </c>
    </row>
    <row r="18" spans="1:15" ht="51.75" customHeight="1" x14ac:dyDescent="0.25">
      <c r="A18" s="36"/>
      <c r="B18" s="36"/>
      <c r="C18" s="37"/>
      <c r="D18" s="37"/>
      <c r="E18" s="53"/>
      <c r="F18" s="36"/>
      <c r="G18" s="39"/>
      <c r="H18" s="39"/>
      <c r="I18" s="39"/>
      <c r="J18" s="39"/>
      <c r="K18" s="40"/>
      <c r="L18" s="39"/>
      <c r="M18" s="14">
        <f t="shared" si="3"/>
        <v>0</v>
      </c>
      <c r="N18" s="13" t="e">
        <f t="shared" si="1"/>
        <v>#DIV/0!</v>
      </c>
      <c r="O18" s="26" t="e">
        <f t="shared" si="4"/>
        <v>#DIV/0!</v>
      </c>
    </row>
    <row r="19" spans="1:15" ht="51.75" customHeight="1" x14ac:dyDescent="0.25">
      <c r="A19" s="41"/>
      <c r="B19" s="42"/>
      <c r="C19" s="37"/>
      <c r="D19" s="37"/>
      <c r="E19" s="43"/>
      <c r="F19" s="36"/>
      <c r="G19" s="39"/>
      <c r="H19" s="44"/>
      <c r="I19" s="39"/>
      <c r="J19" s="39"/>
      <c r="K19" s="40"/>
      <c r="L19" s="39"/>
      <c r="M19" s="14">
        <f t="shared" si="3"/>
        <v>0</v>
      </c>
      <c r="N19" s="13" t="e">
        <f t="shared" si="1"/>
        <v>#DIV/0!</v>
      </c>
      <c r="O19" s="26" t="e">
        <f t="shared" si="4"/>
        <v>#DIV/0!</v>
      </c>
    </row>
    <row r="20" spans="1:15" ht="51.75" customHeight="1" x14ac:dyDescent="0.25">
      <c r="A20" s="41"/>
      <c r="B20" s="42"/>
      <c r="C20" s="37"/>
      <c r="D20" s="37"/>
      <c r="E20" s="38"/>
      <c r="F20" s="36"/>
      <c r="G20" s="39"/>
      <c r="H20" s="44"/>
      <c r="I20" s="39"/>
      <c r="J20" s="39"/>
      <c r="K20" s="40"/>
      <c r="L20" s="39"/>
      <c r="M20" s="14">
        <f t="shared" si="3"/>
        <v>0</v>
      </c>
      <c r="N20" s="13" t="e">
        <f t="shared" si="1"/>
        <v>#DIV/0!</v>
      </c>
      <c r="O20" s="26" t="e">
        <f t="shared" si="4"/>
        <v>#DIV/0!</v>
      </c>
    </row>
    <row r="21" spans="1:15" ht="51.75" customHeight="1" x14ac:dyDescent="0.25">
      <c r="A21" s="41"/>
      <c r="B21" s="42"/>
      <c r="C21" s="37"/>
      <c r="D21" s="37"/>
      <c r="E21" s="38"/>
      <c r="F21" s="36"/>
      <c r="G21" s="39"/>
      <c r="H21" s="44"/>
      <c r="I21" s="39"/>
      <c r="J21" s="39"/>
      <c r="K21" s="40"/>
      <c r="L21" s="39"/>
      <c r="M21" s="14">
        <f t="shared" si="3"/>
        <v>0</v>
      </c>
      <c r="N21" s="13" t="e">
        <f t="shared" si="1"/>
        <v>#DIV/0!</v>
      </c>
      <c r="O21" s="26" t="e">
        <f t="shared" si="4"/>
        <v>#DIV/0!</v>
      </c>
    </row>
  </sheetData>
  <mergeCells count="8">
    <mergeCell ref="I6:J6"/>
    <mergeCell ref="G6:H6"/>
    <mergeCell ref="G5:J5"/>
    <mergeCell ref="B1:M1"/>
    <mergeCell ref="G2:H2"/>
    <mergeCell ref="G3:H3"/>
    <mergeCell ref="B2:E2"/>
    <mergeCell ref="B3:E3"/>
  </mergeCells>
  <pageMargins left="0.7" right="0.2" top="0.75" bottom="0.75" header="0.3" footer="0.3"/>
  <pageSetup scale="7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R21" sqref="R21"/>
    </sheetView>
  </sheetViews>
  <sheetFormatPr defaultRowHeight="15" x14ac:dyDescent="0.25"/>
  <cols>
    <col min="1" max="1" width="8" bestFit="1" customWidth="1"/>
    <col min="2" max="2" width="15.28515625" bestFit="1" customWidth="1"/>
    <col min="3" max="3" width="15" style="32" bestFit="1" customWidth="1"/>
    <col min="4" max="4" width="7.5703125" bestFit="1" customWidth="1"/>
    <col min="5" max="5" width="14.140625" bestFit="1" customWidth="1"/>
    <col min="6" max="6" width="9.42578125" bestFit="1" customWidth="1"/>
    <col min="7" max="7" width="14" bestFit="1" customWidth="1"/>
    <col min="8" max="8" width="19" customWidth="1"/>
    <col min="9" max="9" width="13.7109375" bestFit="1" customWidth="1"/>
    <col min="10" max="10" width="9.85546875" bestFit="1" customWidth="1"/>
    <col min="11" max="11" width="15.28515625" bestFit="1" customWidth="1"/>
    <col min="12" max="12" width="11.85546875" style="35" customWidth="1"/>
    <col min="13" max="13" width="5" bestFit="1" customWidth="1"/>
    <col min="14" max="14" width="4.42578125" bestFit="1" customWidth="1"/>
    <col min="15" max="15" width="15.28515625" bestFit="1" customWidth="1"/>
  </cols>
  <sheetData>
    <row r="1" spans="1:15" x14ac:dyDescent="0.25">
      <c r="A1" t="s">
        <v>14</v>
      </c>
      <c r="B1" t="s">
        <v>15</v>
      </c>
      <c r="C1" s="30" t="s">
        <v>16</v>
      </c>
      <c r="D1" s="15" t="s">
        <v>17</v>
      </c>
      <c r="E1" s="15" t="s">
        <v>18</v>
      </c>
      <c r="F1" s="15" t="s">
        <v>19</v>
      </c>
      <c r="G1" t="s">
        <v>20</v>
      </c>
      <c r="H1" t="s">
        <v>9</v>
      </c>
      <c r="I1" s="15" t="s">
        <v>21</v>
      </c>
      <c r="J1" s="15" t="s">
        <v>22</v>
      </c>
      <c r="K1" s="15" t="s">
        <v>23</v>
      </c>
      <c r="L1" s="33" t="s">
        <v>24</v>
      </c>
      <c r="M1" s="15" t="s">
        <v>25</v>
      </c>
      <c r="N1" s="15" t="s">
        <v>26</v>
      </c>
      <c r="O1" s="15" t="s">
        <v>27</v>
      </c>
    </row>
    <row r="2" spans="1:15" x14ac:dyDescent="0.25">
      <c r="A2" s="16">
        <f>Analysis!A8</f>
        <v>0</v>
      </c>
      <c r="B2" s="17">
        <f>Analysis!D8</f>
        <v>0</v>
      </c>
      <c r="C2" s="31" t="e">
        <f>Analysis!O8</f>
        <v>#DIV/0!</v>
      </c>
      <c r="D2" s="20" t="s">
        <v>40</v>
      </c>
      <c r="E2" s="19" t="e">
        <f>Analysis!N8</f>
        <v>#DIV/0!</v>
      </c>
      <c r="F2" s="18" t="e">
        <f>IF(C2&lt;L2, TRUE, FALSE)</f>
        <v>#DIV/0!</v>
      </c>
      <c r="G2" s="16"/>
      <c r="I2" s="18" t="s">
        <v>28</v>
      </c>
      <c r="J2" s="18" t="s">
        <v>39</v>
      </c>
      <c r="K2" s="18" t="s">
        <v>30</v>
      </c>
      <c r="L2" s="34" t="e">
        <f>M2*E2</f>
        <v>#DIV/0!</v>
      </c>
      <c r="M2" s="18">
        <v>0.23</v>
      </c>
      <c r="N2" s="18"/>
      <c r="O2" s="18" t="s">
        <v>29</v>
      </c>
    </row>
    <row r="3" spans="1:15" x14ac:dyDescent="0.25">
      <c r="A3" s="16">
        <f>Analysis!A9</f>
        <v>0</v>
      </c>
      <c r="B3" s="17">
        <f>Analysis!D9</f>
        <v>0</v>
      </c>
      <c r="C3" s="31" t="e">
        <f>Analysis!O9</f>
        <v>#DIV/0!</v>
      </c>
      <c r="D3" s="20" t="s">
        <v>40</v>
      </c>
      <c r="E3" s="19" t="e">
        <f>Analysis!N9</f>
        <v>#DIV/0!</v>
      </c>
      <c r="F3" s="18" t="e">
        <f>IF(C3&lt;L3, TRUE, FALSE)</f>
        <v>#DIV/0!</v>
      </c>
      <c r="G3" s="16"/>
      <c r="I3" s="18" t="s">
        <v>28</v>
      </c>
      <c r="J3" s="18" t="s">
        <v>39</v>
      </c>
      <c r="K3" s="18" t="s">
        <v>30</v>
      </c>
      <c r="L3" s="34" t="e">
        <f t="shared" ref="L3:L10" si="0">M3*E3</f>
        <v>#DIV/0!</v>
      </c>
      <c r="M3" s="18">
        <v>0.23</v>
      </c>
      <c r="N3" s="18"/>
      <c r="O3" s="18" t="s">
        <v>29</v>
      </c>
    </row>
    <row r="4" spans="1:15" x14ac:dyDescent="0.25">
      <c r="A4" s="16">
        <f>Analysis!A10</f>
        <v>0</v>
      </c>
      <c r="B4" s="17">
        <f>Analysis!D10</f>
        <v>0</v>
      </c>
      <c r="C4" s="31" t="e">
        <f>Analysis!O10</f>
        <v>#DIV/0!</v>
      </c>
      <c r="D4" s="20" t="s">
        <v>40</v>
      </c>
      <c r="E4" s="19" t="e">
        <f>Analysis!N10</f>
        <v>#DIV/0!</v>
      </c>
      <c r="F4" s="18" t="e">
        <f t="shared" ref="F4:F9" si="1">IF(C4&lt;L4, TRUE, FALSE)</f>
        <v>#DIV/0!</v>
      </c>
      <c r="G4" s="16"/>
      <c r="I4" s="18" t="s">
        <v>28</v>
      </c>
      <c r="J4" s="18" t="s">
        <v>39</v>
      </c>
      <c r="K4" s="18" t="s">
        <v>30</v>
      </c>
      <c r="L4" s="34" t="e">
        <f t="shared" si="0"/>
        <v>#DIV/0!</v>
      </c>
      <c r="M4" s="18">
        <v>0.23</v>
      </c>
      <c r="N4" s="18"/>
      <c r="O4" s="18" t="s">
        <v>29</v>
      </c>
    </row>
    <row r="5" spans="1:15" x14ac:dyDescent="0.25">
      <c r="A5" s="16">
        <f>Analysis!A11</f>
        <v>0</v>
      </c>
      <c r="B5" s="17">
        <f>Analysis!D11</f>
        <v>0</v>
      </c>
      <c r="C5" s="31" t="e">
        <f>Analysis!O11</f>
        <v>#DIV/0!</v>
      </c>
      <c r="D5" s="20" t="s">
        <v>40</v>
      </c>
      <c r="E5" s="19" t="e">
        <f>Analysis!N11</f>
        <v>#DIV/0!</v>
      </c>
      <c r="F5" s="18" t="e">
        <f t="shared" si="1"/>
        <v>#DIV/0!</v>
      </c>
      <c r="G5" s="16"/>
      <c r="I5" s="18" t="s">
        <v>28</v>
      </c>
      <c r="J5" s="18" t="s">
        <v>39</v>
      </c>
      <c r="K5" s="18" t="s">
        <v>30</v>
      </c>
      <c r="L5" s="34" t="e">
        <f t="shared" si="0"/>
        <v>#DIV/0!</v>
      </c>
      <c r="M5" s="18">
        <v>0.23</v>
      </c>
      <c r="N5" s="18"/>
      <c r="O5" s="18" t="s">
        <v>29</v>
      </c>
    </row>
    <row r="6" spans="1:15" x14ac:dyDescent="0.25">
      <c r="A6" s="16">
        <f>Analysis!A12</f>
        <v>0</v>
      </c>
      <c r="B6" s="17">
        <f>Analysis!D12</f>
        <v>0</v>
      </c>
      <c r="C6" s="31" t="e">
        <f>Analysis!O12</f>
        <v>#DIV/0!</v>
      </c>
      <c r="D6" s="20" t="s">
        <v>40</v>
      </c>
      <c r="E6" s="19" t="e">
        <f>Analysis!N12</f>
        <v>#DIV/0!</v>
      </c>
      <c r="F6" s="18" t="e">
        <f t="shared" si="1"/>
        <v>#DIV/0!</v>
      </c>
      <c r="G6" s="16"/>
      <c r="I6" s="18" t="s">
        <v>28</v>
      </c>
      <c r="J6" s="18" t="s">
        <v>39</v>
      </c>
      <c r="K6" s="18" t="s">
        <v>30</v>
      </c>
      <c r="L6" s="34" t="e">
        <f t="shared" si="0"/>
        <v>#DIV/0!</v>
      </c>
      <c r="M6" s="18">
        <v>0.23</v>
      </c>
      <c r="N6" s="18"/>
      <c r="O6" s="18" t="s">
        <v>29</v>
      </c>
    </row>
    <row r="7" spans="1:15" x14ac:dyDescent="0.25">
      <c r="A7" s="16">
        <f>Analysis!A13</f>
        <v>0</v>
      </c>
      <c r="B7" s="17">
        <f>Analysis!D13</f>
        <v>0</v>
      </c>
      <c r="C7" s="31" t="e">
        <f>Analysis!O13</f>
        <v>#DIV/0!</v>
      </c>
      <c r="D7" s="20" t="s">
        <v>40</v>
      </c>
      <c r="E7" s="19" t="e">
        <f>Analysis!N13</f>
        <v>#DIV/0!</v>
      </c>
      <c r="F7" s="18" t="e">
        <f t="shared" si="1"/>
        <v>#DIV/0!</v>
      </c>
      <c r="G7" s="16"/>
      <c r="I7" s="18" t="s">
        <v>28</v>
      </c>
      <c r="J7" s="18" t="s">
        <v>39</v>
      </c>
      <c r="K7" s="18" t="s">
        <v>30</v>
      </c>
      <c r="L7" s="34" t="e">
        <f t="shared" si="0"/>
        <v>#DIV/0!</v>
      </c>
      <c r="M7" s="18">
        <v>0.23</v>
      </c>
      <c r="N7" s="18"/>
      <c r="O7" s="18" t="s">
        <v>29</v>
      </c>
    </row>
    <row r="8" spans="1:15" x14ac:dyDescent="0.25">
      <c r="A8" s="16">
        <f>Analysis!A14</f>
        <v>0</v>
      </c>
      <c r="B8" s="17">
        <f>Analysis!D14</f>
        <v>0</v>
      </c>
      <c r="C8" s="31" t="e">
        <f>Analysis!O14</f>
        <v>#DIV/0!</v>
      </c>
      <c r="D8" s="20" t="s">
        <v>40</v>
      </c>
      <c r="E8" s="19" t="e">
        <f>Analysis!N14</f>
        <v>#DIV/0!</v>
      </c>
      <c r="F8" s="18" t="e">
        <f t="shared" si="1"/>
        <v>#DIV/0!</v>
      </c>
      <c r="G8" s="16"/>
      <c r="I8" s="18" t="s">
        <v>28</v>
      </c>
      <c r="J8" s="18" t="s">
        <v>39</v>
      </c>
      <c r="K8" s="18" t="s">
        <v>30</v>
      </c>
      <c r="L8" s="34" t="e">
        <f t="shared" si="0"/>
        <v>#DIV/0!</v>
      </c>
      <c r="M8" s="18">
        <v>0.23</v>
      </c>
      <c r="N8" s="18"/>
      <c r="O8" s="18" t="s">
        <v>29</v>
      </c>
    </row>
    <row r="9" spans="1:15" x14ac:dyDescent="0.25">
      <c r="A9" s="16">
        <f>Analysis!A15</f>
        <v>0</v>
      </c>
      <c r="B9" s="17">
        <f>Analysis!D15</f>
        <v>0</v>
      </c>
      <c r="C9" s="31" t="e">
        <f>Analysis!O15</f>
        <v>#DIV/0!</v>
      </c>
      <c r="D9" s="20" t="s">
        <v>40</v>
      </c>
      <c r="E9" s="19" t="e">
        <f>Analysis!N15</f>
        <v>#DIV/0!</v>
      </c>
      <c r="F9" s="18" t="e">
        <f t="shared" si="1"/>
        <v>#DIV/0!</v>
      </c>
      <c r="G9" s="16"/>
      <c r="I9" s="18" t="s">
        <v>28</v>
      </c>
      <c r="J9" s="18" t="s">
        <v>39</v>
      </c>
      <c r="K9" s="18" t="s">
        <v>30</v>
      </c>
      <c r="L9" s="34" t="e">
        <f t="shared" si="0"/>
        <v>#DIV/0!</v>
      </c>
      <c r="M9" s="18">
        <v>0.23</v>
      </c>
      <c r="N9" s="18"/>
      <c r="O9" s="18" t="s">
        <v>29</v>
      </c>
    </row>
    <row r="10" spans="1:15" x14ac:dyDescent="0.25">
      <c r="A10" s="16">
        <f>Analysis!A16</f>
        <v>0</v>
      </c>
      <c r="B10" s="17">
        <f>Analysis!D16</f>
        <v>0</v>
      </c>
      <c r="C10" s="31" t="e">
        <f>Analysis!O16</f>
        <v>#DIV/0!</v>
      </c>
      <c r="D10" s="20" t="s">
        <v>40</v>
      </c>
      <c r="E10" s="19" t="e">
        <f>Analysis!N16</f>
        <v>#DIV/0!</v>
      </c>
      <c r="F10" s="18" t="e">
        <f t="shared" ref="F10" si="2">IF(C10&lt;L10, TRUE, FALSE)</f>
        <v>#DIV/0!</v>
      </c>
      <c r="G10" s="16"/>
      <c r="I10" s="18" t="s">
        <v>28</v>
      </c>
      <c r="J10" s="18" t="s">
        <v>39</v>
      </c>
      <c r="K10" s="18" t="s">
        <v>30</v>
      </c>
      <c r="L10" s="34" t="e">
        <f t="shared" si="0"/>
        <v>#DIV/0!</v>
      </c>
      <c r="M10" s="18">
        <v>0.23</v>
      </c>
      <c r="N10" s="18"/>
      <c r="O10" s="18" t="s">
        <v>29</v>
      </c>
    </row>
    <row r="11" spans="1:15" x14ac:dyDescent="0.25">
      <c r="A11" s="16">
        <f>Analysis!A17</f>
        <v>0</v>
      </c>
      <c r="B11" s="17">
        <f>Analysis!D17</f>
        <v>0</v>
      </c>
      <c r="C11" s="31" t="e">
        <f>Analysis!O17</f>
        <v>#DIV/0!</v>
      </c>
      <c r="D11" s="20" t="s">
        <v>40</v>
      </c>
      <c r="E11" s="19" t="e">
        <f>Analysis!N17</f>
        <v>#DIV/0!</v>
      </c>
      <c r="F11" s="18" t="e">
        <f t="shared" ref="F11:F15" si="3">IF(C11&lt;L11, TRUE, FALSE)</f>
        <v>#DIV/0!</v>
      </c>
      <c r="G11" s="16"/>
      <c r="I11" s="18" t="s">
        <v>28</v>
      </c>
      <c r="J11" s="18" t="s">
        <v>39</v>
      </c>
      <c r="K11" s="18" t="s">
        <v>30</v>
      </c>
      <c r="L11" s="34" t="e">
        <f t="shared" ref="L11:L14" si="4">M11*E11</f>
        <v>#DIV/0!</v>
      </c>
      <c r="M11" s="18">
        <v>0.23</v>
      </c>
      <c r="N11" s="18"/>
      <c r="O11" s="18" t="s">
        <v>29</v>
      </c>
    </row>
    <row r="12" spans="1:15" x14ac:dyDescent="0.25">
      <c r="A12" s="16">
        <f>Analysis!A18</f>
        <v>0</v>
      </c>
      <c r="B12" s="17">
        <f>Analysis!D18</f>
        <v>0</v>
      </c>
      <c r="C12" s="31" t="e">
        <f>Analysis!O18</f>
        <v>#DIV/0!</v>
      </c>
      <c r="D12" s="20" t="s">
        <v>40</v>
      </c>
      <c r="E12" s="19" t="e">
        <f>Analysis!N18</f>
        <v>#DIV/0!</v>
      </c>
      <c r="F12" s="18" t="e">
        <f t="shared" si="3"/>
        <v>#DIV/0!</v>
      </c>
      <c r="G12" s="16"/>
      <c r="I12" s="18" t="s">
        <v>28</v>
      </c>
      <c r="J12" s="18" t="s">
        <v>39</v>
      </c>
      <c r="K12" s="18" t="s">
        <v>30</v>
      </c>
      <c r="L12" s="34" t="e">
        <f t="shared" si="4"/>
        <v>#DIV/0!</v>
      </c>
      <c r="M12" s="18">
        <v>0.23</v>
      </c>
      <c r="N12" s="18"/>
      <c r="O12" s="18" t="s">
        <v>29</v>
      </c>
    </row>
    <row r="13" spans="1:15" x14ac:dyDescent="0.25">
      <c r="A13" s="16">
        <f>Analysis!A19</f>
        <v>0</v>
      </c>
      <c r="B13" s="17">
        <f>Analysis!D19</f>
        <v>0</v>
      </c>
      <c r="C13" s="31" t="e">
        <f>Analysis!O19</f>
        <v>#DIV/0!</v>
      </c>
      <c r="D13" s="20" t="s">
        <v>40</v>
      </c>
      <c r="E13" s="19" t="e">
        <f>Analysis!N19</f>
        <v>#DIV/0!</v>
      </c>
      <c r="F13" s="18" t="e">
        <f t="shared" si="3"/>
        <v>#DIV/0!</v>
      </c>
      <c r="G13" s="16"/>
      <c r="I13" s="18" t="s">
        <v>28</v>
      </c>
      <c r="J13" s="18" t="s">
        <v>39</v>
      </c>
      <c r="K13" s="18" t="s">
        <v>30</v>
      </c>
      <c r="L13" s="34" t="e">
        <f t="shared" si="4"/>
        <v>#DIV/0!</v>
      </c>
      <c r="M13" s="18">
        <v>0.23</v>
      </c>
      <c r="N13" s="18"/>
      <c r="O13" s="18" t="s">
        <v>29</v>
      </c>
    </row>
    <row r="14" spans="1:15" x14ac:dyDescent="0.25">
      <c r="A14" s="16">
        <f>Analysis!A20</f>
        <v>0</v>
      </c>
      <c r="B14" s="17">
        <f>Analysis!D20</f>
        <v>0</v>
      </c>
      <c r="C14" s="31" t="e">
        <f>Analysis!O20</f>
        <v>#DIV/0!</v>
      </c>
      <c r="D14" s="20" t="s">
        <v>40</v>
      </c>
      <c r="E14" s="19" t="e">
        <f>Analysis!N20</f>
        <v>#DIV/0!</v>
      </c>
      <c r="F14" s="18" t="e">
        <f t="shared" si="3"/>
        <v>#DIV/0!</v>
      </c>
      <c r="G14" s="16"/>
      <c r="I14" s="18" t="s">
        <v>28</v>
      </c>
      <c r="J14" s="18" t="s">
        <v>39</v>
      </c>
      <c r="K14" s="18" t="s">
        <v>30</v>
      </c>
      <c r="L14" s="34" t="e">
        <f t="shared" si="4"/>
        <v>#DIV/0!</v>
      </c>
      <c r="M14" s="18">
        <v>0.23</v>
      </c>
      <c r="N14" s="18"/>
      <c r="O14" s="18" t="s">
        <v>29</v>
      </c>
    </row>
    <row r="15" spans="1:15" x14ac:dyDescent="0.25">
      <c r="A15" s="16">
        <f>Analysis!A21</f>
        <v>0</v>
      </c>
      <c r="B15" s="17">
        <f>Analysis!D21</f>
        <v>0</v>
      </c>
      <c r="C15" s="31" t="e">
        <f>Analysis!O21</f>
        <v>#DIV/0!</v>
      </c>
      <c r="D15" s="20" t="s">
        <v>40</v>
      </c>
      <c r="E15" s="19" t="e">
        <f>Analysis!N21</f>
        <v>#DIV/0!</v>
      </c>
      <c r="F15" s="18" t="e">
        <f t="shared" si="3"/>
        <v>#DIV/0!</v>
      </c>
      <c r="G15" s="50"/>
      <c r="H15" s="51"/>
      <c r="I15" s="18" t="s">
        <v>28</v>
      </c>
      <c r="J15" s="18" t="s">
        <v>39</v>
      </c>
      <c r="K15" s="18" t="s">
        <v>30</v>
      </c>
      <c r="L15" s="34" t="e">
        <f t="shared" ref="L15" si="5">M15*E15</f>
        <v>#DIV/0!</v>
      </c>
      <c r="M15" s="18">
        <v>0.23</v>
      </c>
      <c r="N15" s="18"/>
      <c r="O15" s="18" t="s">
        <v>29</v>
      </c>
    </row>
    <row r="16" spans="1:15" x14ac:dyDescent="0.25">
      <c r="A16" s="16"/>
      <c r="B16" s="17"/>
      <c r="C16" s="47"/>
      <c r="D16" s="48"/>
      <c r="E16" s="49"/>
      <c r="F16" s="50"/>
      <c r="G16" s="50"/>
      <c r="H16" s="51"/>
      <c r="I16" s="50"/>
      <c r="J16" s="50"/>
      <c r="K16" s="50"/>
      <c r="L16" s="52"/>
      <c r="M16" s="50"/>
      <c r="N16" s="50"/>
      <c r="O16" s="50"/>
    </row>
    <row r="19" spans="3:3" x14ac:dyDescent="0.25">
      <c r="C19" s="32" t="s">
        <v>31</v>
      </c>
    </row>
    <row r="20" spans="3:3" x14ac:dyDescent="0.25">
      <c r="C20" s="32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0"/>
  <sheetViews>
    <sheetView tabSelected="1" workbookViewId="0">
      <selection activeCell="C20" sqref="C20"/>
    </sheetView>
  </sheetViews>
  <sheetFormatPr defaultRowHeight="15" x14ac:dyDescent="0.25"/>
  <cols>
    <col min="3" max="3" width="137.7109375" customWidth="1"/>
  </cols>
  <sheetData>
    <row r="2" spans="1:3" x14ac:dyDescent="0.25">
      <c r="A2" t="s">
        <v>33</v>
      </c>
      <c r="B2">
        <v>1</v>
      </c>
      <c r="C2" t="s">
        <v>41</v>
      </c>
    </row>
    <row r="3" spans="1:3" x14ac:dyDescent="0.25">
      <c r="B3">
        <v>2</v>
      </c>
      <c r="C3" t="s">
        <v>44</v>
      </c>
    </row>
    <row r="4" spans="1:3" x14ac:dyDescent="0.25">
      <c r="B4">
        <v>3</v>
      </c>
      <c r="C4" t="s">
        <v>42</v>
      </c>
    </row>
    <row r="5" spans="1:3" x14ac:dyDescent="0.25">
      <c r="B5">
        <v>4</v>
      </c>
      <c r="C5" t="s">
        <v>46</v>
      </c>
    </row>
    <row r="6" spans="1:3" x14ac:dyDescent="0.25">
      <c r="B6">
        <v>5</v>
      </c>
      <c r="C6" t="s">
        <v>47</v>
      </c>
    </row>
    <row r="7" spans="1:3" x14ac:dyDescent="0.25">
      <c r="B7">
        <v>6</v>
      </c>
      <c r="C7" t="s">
        <v>45</v>
      </c>
    </row>
    <row r="8" spans="1:3" x14ac:dyDescent="0.25">
      <c r="B8">
        <v>7</v>
      </c>
      <c r="C8" t="s">
        <v>48</v>
      </c>
    </row>
    <row r="9" spans="1:3" x14ac:dyDescent="0.25">
      <c r="B9">
        <v>8</v>
      </c>
      <c r="C9" t="s">
        <v>43</v>
      </c>
    </row>
    <row r="10" spans="1:3" x14ac:dyDescent="0.25">
      <c r="B10">
        <v>9</v>
      </c>
      <c r="C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Analysis</vt:lpstr>
      <vt:lpstr>Upload</vt:lpstr>
      <vt:lpstr>Instructions</vt:lpstr>
      <vt:lpstr>Analysis!Print_Area</vt:lpstr>
    </vt:vector>
  </TitlesOfParts>
  <Company>NMENV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charles.dentino1</dc:creator>
  <cp:lastModifiedBy>Miguel Montoya</cp:lastModifiedBy>
  <cp:lastPrinted>2012-01-19T22:58:12Z</cp:lastPrinted>
  <dcterms:created xsi:type="dcterms:W3CDTF">2011-07-07T15:12:26Z</dcterms:created>
  <dcterms:modified xsi:type="dcterms:W3CDTF">2019-12-23T15:57:00Z</dcterms:modified>
</cp:coreProperties>
</file>